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ERMINTAAN DATA\"/>
    </mc:Choice>
  </mc:AlternateContent>
  <xr:revisionPtr revIDLastSave="0" documentId="13_ncr:1_{E7C554FC-B77C-4F6E-92D4-026A01243856}" xr6:coauthVersionLast="45" xr6:coauthVersionMax="45" xr10:uidLastSave="{00000000-0000-0000-0000-000000000000}"/>
  <bookViews>
    <workbookView xWindow="-120" yWindow="-120" windowWidth="20730" windowHeight="11760" tabRatio="722" xr2:uid="{90AF6EE1-C4C4-4619-B3C3-D49672966F86}"/>
  </bookViews>
  <sheets>
    <sheet name="N2018" sheetId="1" r:id="rId1"/>
    <sheet name="N2017" sheetId="2" r:id="rId2"/>
    <sheet name="N2016" sheetId="3" r:id="rId3"/>
    <sheet name="N2015" sheetId="4" r:id="rId4"/>
    <sheet name="N2014" sheetId="5" r:id="rId5"/>
    <sheet name="R2018" sheetId="6" r:id="rId6"/>
    <sheet name="R2017" sheetId="7" r:id="rId7"/>
    <sheet name="R2016" sheetId="8" r:id="rId8"/>
    <sheet name="R2015" sheetId="9" r:id="rId9"/>
    <sheet name="R2014" sheetId="10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8" i="10" l="1"/>
  <c r="M39" i="10" s="1"/>
  <c r="L48" i="10"/>
  <c r="K48" i="10"/>
  <c r="J48" i="10"/>
  <c r="I48" i="10"/>
  <c r="H48" i="10"/>
  <c r="G48" i="10"/>
  <c r="F48" i="10"/>
  <c r="E48" i="10"/>
  <c r="E39" i="10" s="1"/>
  <c r="M40" i="10"/>
  <c r="L40" i="10"/>
  <c r="L39" i="10" s="1"/>
  <c r="K40" i="10"/>
  <c r="J40" i="10"/>
  <c r="J39" i="10" s="1"/>
  <c r="I40" i="10"/>
  <c r="H40" i="10"/>
  <c r="H39" i="10" s="1"/>
  <c r="G40" i="10"/>
  <c r="F40" i="10"/>
  <c r="F39" i="10" s="1"/>
  <c r="E40" i="10"/>
  <c r="I39" i="10"/>
  <c r="M34" i="10"/>
  <c r="L34" i="10"/>
  <c r="K34" i="10"/>
  <c r="J34" i="10"/>
  <c r="I34" i="10"/>
  <c r="H34" i="10"/>
  <c r="G34" i="10"/>
  <c r="F34" i="10"/>
  <c r="E34" i="10"/>
  <c r="M25" i="10"/>
  <c r="M24" i="10" s="1"/>
  <c r="L25" i="10"/>
  <c r="K25" i="10"/>
  <c r="J25" i="10"/>
  <c r="J24" i="10" s="1"/>
  <c r="I25" i="10"/>
  <c r="I24" i="10" s="1"/>
  <c r="H25" i="10"/>
  <c r="G25" i="10"/>
  <c r="F25" i="10"/>
  <c r="E25" i="10"/>
  <c r="E24" i="10" s="1"/>
  <c r="F24" i="10"/>
  <c r="M17" i="10"/>
  <c r="L17" i="10"/>
  <c r="K17" i="10"/>
  <c r="J17" i="10"/>
  <c r="I17" i="10"/>
  <c r="H17" i="10"/>
  <c r="G17" i="10"/>
  <c r="F17" i="10"/>
  <c r="E17" i="10"/>
  <c r="M13" i="10"/>
  <c r="L13" i="10"/>
  <c r="K13" i="10"/>
  <c r="J13" i="10"/>
  <c r="I13" i="10"/>
  <c r="H13" i="10"/>
  <c r="G13" i="10"/>
  <c r="F13" i="10"/>
  <c r="E13" i="10"/>
  <c r="M8" i="10"/>
  <c r="M7" i="10" s="1"/>
  <c r="M38" i="10" s="1"/>
  <c r="M56" i="10" s="1"/>
  <c r="L8" i="10"/>
  <c r="K8" i="10"/>
  <c r="J8" i="10"/>
  <c r="I8" i="10"/>
  <c r="I7" i="10" s="1"/>
  <c r="I38" i="10" s="1"/>
  <c r="I56" i="10" s="1"/>
  <c r="H8" i="10"/>
  <c r="G8" i="10"/>
  <c r="F8" i="10"/>
  <c r="E8" i="10"/>
  <c r="E7" i="10" s="1"/>
  <c r="E38" i="10" s="1"/>
  <c r="E56" i="10" s="1"/>
  <c r="M48" i="9"/>
  <c r="L48" i="9"/>
  <c r="K48" i="9"/>
  <c r="K39" i="9" s="1"/>
  <c r="J48" i="9"/>
  <c r="I48" i="9"/>
  <c r="H48" i="9"/>
  <c r="G48" i="9"/>
  <c r="G39" i="9" s="1"/>
  <c r="F48" i="9"/>
  <c r="E48" i="9"/>
  <c r="M40" i="9"/>
  <c r="L40" i="9"/>
  <c r="L39" i="9" s="1"/>
  <c r="K40" i="9"/>
  <c r="J40" i="9"/>
  <c r="I40" i="9"/>
  <c r="H40" i="9"/>
  <c r="H39" i="9" s="1"/>
  <c r="G40" i="9"/>
  <c r="F40" i="9"/>
  <c r="E40" i="9"/>
  <c r="M39" i="9"/>
  <c r="J39" i="9"/>
  <c r="I39" i="9"/>
  <c r="F39" i="9"/>
  <c r="E39" i="9"/>
  <c r="M34" i="9"/>
  <c r="L34" i="9"/>
  <c r="K34" i="9"/>
  <c r="J34" i="9"/>
  <c r="J24" i="9" s="1"/>
  <c r="I34" i="9"/>
  <c r="H34" i="9"/>
  <c r="G34" i="9"/>
  <c r="F34" i="9"/>
  <c r="F24" i="9" s="1"/>
  <c r="E34" i="9"/>
  <c r="M25" i="9"/>
  <c r="L25" i="9"/>
  <c r="K25" i="9"/>
  <c r="K24" i="9" s="1"/>
  <c r="J25" i="9"/>
  <c r="I25" i="9"/>
  <c r="H25" i="9"/>
  <c r="G25" i="9"/>
  <c r="G24" i="9" s="1"/>
  <c r="F25" i="9"/>
  <c r="E25" i="9"/>
  <c r="M24" i="9"/>
  <c r="L24" i="9"/>
  <c r="I24" i="9"/>
  <c r="H24" i="9"/>
  <c r="E24" i="9"/>
  <c r="M17" i="9"/>
  <c r="M7" i="9" s="1"/>
  <c r="M38" i="9" s="1"/>
  <c r="M56" i="9" s="1"/>
  <c r="L17" i="9"/>
  <c r="K17" i="9"/>
  <c r="J17" i="9"/>
  <c r="I17" i="9"/>
  <c r="I7" i="9" s="1"/>
  <c r="I38" i="9" s="1"/>
  <c r="I56" i="9" s="1"/>
  <c r="H17" i="9"/>
  <c r="G17" i="9"/>
  <c r="F17" i="9"/>
  <c r="E17" i="9"/>
  <c r="E7" i="9" s="1"/>
  <c r="E38" i="9" s="1"/>
  <c r="E56" i="9" s="1"/>
  <c r="M13" i="9"/>
  <c r="L13" i="9"/>
  <c r="K13" i="9"/>
  <c r="J13" i="9"/>
  <c r="J7" i="9" s="1"/>
  <c r="J38" i="9" s="1"/>
  <c r="J56" i="9" s="1"/>
  <c r="I13" i="9"/>
  <c r="H13" i="9"/>
  <c r="G13" i="9"/>
  <c r="F13" i="9"/>
  <c r="F7" i="9" s="1"/>
  <c r="F38" i="9" s="1"/>
  <c r="F56" i="9" s="1"/>
  <c r="E13" i="9"/>
  <c r="M8" i="9"/>
  <c r="L8" i="9"/>
  <c r="K8" i="9"/>
  <c r="K7" i="9" s="1"/>
  <c r="K38" i="9" s="1"/>
  <c r="K56" i="9" s="1"/>
  <c r="J8" i="9"/>
  <c r="I8" i="9"/>
  <c r="H8" i="9"/>
  <c r="G8" i="9"/>
  <c r="G7" i="9" s="1"/>
  <c r="G38" i="9" s="1"/>
  <c r="G56" i="9" s="1"/>
  <c r="F8" i="9"/>
  <c r="E8" i="9"/>
  <c r="L7" i="9"/>
  <c r="L38" i="9" s="1"/>
  <c r="H7" i="9"/>
  <c r="H38" i="9" s="1"/>
  <c r="M48" i="8"/>
  <c r="L48" i="8"/>
  <c r="K48" i="8"/>
  <c r="J48" i="8"/>
  <c r="I48" i="8"/>
  <c r="H48" i="8"/>
  <c r="G48" i="8"/>
  <c r="F48" i="8"/>
  <c r="F39" i="8" s="1"/>
  <c r="E48" i="8"/>
  <c r="M40" i="8"/>
  <c r="L40" i="8"/>
  <c r="L39" i="8" s="1"/>
  <c r="K40" i="8"/>
  <c r="J40" i="8"/>
  <c r="I40" i="8"/>
  <c r="H40" i="8"/>
  <c r="H39" i="8" s="1"/>
  <c r="G40" i="8"/>
  <c r="F40" i="8"/>
  <c r="E40" i="8"/>
  <c r="M39" i="8"/>
  <c r="J39" i="8"/>
  <c r="I39" i="8"/>
  <c r="E39" i="8"/>
  <c r="M34" i="8"/>
  <c r="M24" i="8" s="1"/>
  <c r="L34" i="8"/>
  <c r="K34" i="8"/>
  <c r="J34" i="8"/>
  <c r="I34" i="8"/>
  <c r="H34" i="8"/>
  <c r="G34" i="8"/>
  <c r="F34" i="8"/>
  <c r="E34" i="8"/>
  <c r="E24" i="8" s="1"/>
  <c r="M25" i="8"/>
  <c r="L25" i="8"/>
  <c r="L24" i="8" s="1"/>
  <c r="K25" i="8"/>
  <c r="J25" i="8"/>
  <c r="J24" i="8" s="1"/>
  <c r="I25" i="8"/>
  <c r="H25" i="8"/>
  <c r="H24" i="8" s="1"/>
  <c r="G25" i="8"/>
  <c r="F25" i="8"/>
  <c r="F24" i="8" s="1"/>
  <c r="E25" i="8"/>
  <c r="I24" i="8"/>
  <c r="M17" i="8"/>
  <c r="L17" i="8"/>
  <c r="K17" i="8"/>
  <c r="J17" i="8"/>
  <c r="I17" i="8"/>
  <c r="H17" i="8"/>
  <c r="G17" i="8"/>
  <c r="F17" i="8"/>
  <c r="E17" i="8"/>
  <c r="M13" i="8"/>
  <c r="M7" i="8" s="1"/>
  <c r="M38" i="8" s="1"/>
  <c r="M56" i="8" s="1"/>
  <c r="L13" i="8"/>
  <c r="K13" i="8"/>
  <c r="J13" i="8"/>
  <c r="I13" i="8"/>
  <c r="I7" i="8" s="1"/>
  <c r="I38" i="8" s="1"/>
  <c r="I56" i="8" s="1"/>
  <c r="H13" i="8"/>
  <c r="G13" i="8"/>
  <c r="F13" i="8"/>
  <c r="E13" i="8"/>
  <c r="M8" i="8"/>
  <c r="L8" i="8"/>
  <c r="K8" i="8"/>
  <c r="J8" i="8"/>
  <c r="I8" i="8"/>
  <c r="H8" i="8"/>
  <c r="G8" i="8"/>
  <c r="F8" i="8"/>
  <c r="E8" i="8"/>
  <c r="E7" i="8"/>
  <c r="M48" i="7"/>
  <c r="L48" i="7"/>
  <c r="K48" i="7"/>
  <c r="K39" i="7" s="1"/>
  <c r="J48" i="7"/>
  <c r="I48" i="7"/>
  <c r="H48" i="7"/>
  <c r="G48" i="7"/>
  <c r="G39" i="7" s="1"/>
  <c r="F48" i="7"/>
  <c r="E48" i="7"/>
  <c r="M40" i="7"/>
  <c r="L40" i="7"/>
  <c r="L39" i="7" s="1"/>
  <c r="K40" i="7"/>
  <c r="J40" i="7"/>
  <c r="I40" i="7"/>
  <c r="H40" i="7"/>
  <c r="H39" i="7" s="1"/>
  <c r="G40" i="7"/>
  <c r="F40" i="7"/>
  <c r="E40" i="7"/>
  <c r="M39" i="7"/>
  <c r="J39" i="7"/>
  <c r="I39" i="7"/>
  <c r="F39" i="7"/>
  <c r="E39" i="7"/>
  <c r="M34" i="7"/>
  <c r="L34" i="7"/>
  <c r="K34" i="7"/>
  <c r="J34" i="7"/>
  <c r="I34" i="7"/>
  <c r="H34" i="7"/>
  <c r="G34" i="7"/>
  <c r="F34" i="7"/>
  <c r="F24" i="7" s="1"/>
  <c r="E34" i="7"/>
  <c r="M25" i="7"/>
  <c r="L25" i="7"/>
  <c r="L24" i="7" s="1"/>
  <c r="K25" i="7"/>
  <c r="K24" i="7" s="1"/>
  <c r="J25" i="7"/>
  <c r="I25" i="7"/>
  <c r="I24" i="7" s="1"/>
  <c r="H25" i="7"/>
  <c r="H24" i="7" s="1"/>
  <c r="G25" i="7"/>
  <c r="G24" i="7" s="1"/>
  <c r="F25" i="7"/>
  <c r="E25" i="7"/>
  <c r="M24" i="7"/>
  <c r="J24" i="7"/>
  <c r="E24" i="7"/>
  <c r="M17" i="7"/>
  <c r="M7" i="7" s="1"/>
  <c r="M38" i="7" s="1"/>
  <c r="M56" i="7" s="1"/>
  <c r="L17" i="7"/>
  <c r="K17" i="7"/>
  <c r="J17" i="7"/>
  <c r="I17" i="7"/>
  <c r="H17" i="7"/>
  <c r="G17" i="7"/>
  <c r="F17" i="7"/>
  <c r="E17" i="7"/>
  <c r="M13" i="7"/>
  <c r="L13" i="7"/>
  <c r="K13" i="7"/>
  <c r="J13" i="7"/>
  <c r="I13" i="7"/>
  <c r="H13" i="7"/>
  <c r="G13" i="7"/>
  <c r="F13" i="7"/>
  <c r="E13" i="7"/>
  <c r="M8" i="7"/>
  <c r="L8" i="7"/>
  <c r="L7" i="7" s="1"/>
  <c r="L38" i="7" s="1"/>
  <c r="K8" i="7"/>
  <c r="K7" i="7" s="1"/>
  <c r="K38" i="7" s="1"/>
  <c r="K56" i="7" s="1"/>
  <c r="J8" i="7"/>
  <c r="I8" i="7"/>
  <c r="H8" i="7"/>
  <c r="H7" i="7" s="1"/>
  <c r="H38" i="7" s="1"/>
  <c r="G8" i="7"/>
  <c r="G7" i="7" s="1"/>
  <c r="G38" i="7" s="1"/>
  <c r="G56" i="7" s="1"/>
  <c r="F8" i="7"/>
  <c r="E8" i="7"/>
  <c r="E7" i="7" s="1"/>
  <c r="E38" i="7" s="1"/>
  <c r="E56" i="7" s="1"/>
  <c r="I7" i="7"/>
  <c r="M48" i="6"/>
  <c r="L48" i="6"/>
  <c r="K48" i="6"/>
  <c r="J48" i="6"/>
  <c r="I48" i="6"/>
  <c r="I39" i="6" s="1"/>
  <c r="H48" i="6"/>
  <c r="G48" i="6"/>
  <c r="F48" i="6"/>
  <c r="E48" i="6"/>
  <c r="E39" i="6" s="1"/>
  <c r="M40" i="6"/>
  <c r="L40" i="6"/>
  <c r="K40" i="6"/>
  <c r="J40" i="6"/>
  <c r="J39" i="6" s="1"/>
  <c r="I40" i="6"/>
  <c r="H40" i="6"/>
  <c r="G40" i="6"/>
  <c r="F40" i="6"/>
  <c r="F39" i="6" s="1"/>
  <c r="E40" i="6"/>
  <c r="L39" i="6"/>
  <c r="K39" i="6"/>
  <c r="H39" i="6"/>
  <c r="G39" i="6"/>
  <c r="M38" i="6"/>
  <c r="L38" i="6"/>
  <c r="L56" i="6" s="1"/>
  <c r="K38" i="6"/>
  <c r="K56" i="6" s="1"/>
  <c r="J38" i="6"/>
  <c r="I38" i="6"/>
  <c r="H38" i="6"/>
  <c r="G38" i="6"/>
  <c r="G56" i="6" s="1"/>
  <c r="F38" i="6"/>
  <c r="E38" i="6"/>
  <c r="M34" i="6"/>
  <c r="L34" i="6"/>
  <c r="K34" i="6"/>
  <c r="J34" i="6"/>
  <c r="I34" i="6"/>
  <c r="H34" i="6"/>
  <c r="G34" i="6"/>
  <c r="F34" i="6"/>
  <c r="E34" i="6"/>
  <c r="M25" i="6"/>
  <c r="L25" i="6"/>
  <c r="K25" i="6"/>
  <c r="J25" i="6"/>
  <c r="I25" i="6"/>
  <c r="H25" i="6"/>
  <c r="G25" i="6"/>
  <c r="F25" i="6"/>
  <c r="E25" i="6"/>
  <c r="M17" i="6"/>
  <c r="L17" i="6"/>
  <c r="K17" i="6"/>
  <c r="J17" i="6"/>
  <c r="I17" i="6"/>
  <c r="H17" i="6"/>
  <c r="G17" i="6"/>
  <c r="F17" i="6"/>
  <c r="E17" i="6"/>
  <c r="M13" i="6"/>
  <c r="L13" i="6"/>
  <c r="K13" i="6"/>
  <c r="J13" i="6"/>
  <c r="I13" i="6"/>
  <c r="H13" i="6"/>
  <c r="G13" i="6"/>
  <c r="F13" i="6"/>
  <c r="E13" i="6"/>
  <c r="M8" i="6"/>
  <c r="L8" i="6"/>
  <c r="K8" i="6"/>
  <c r="J8" i="6"/>
  <c r="I8" i="6"/>
  <c r="H8" i="6"/>
  <c r="G8" i="6"/>
  <c r="F8" i="6"/>
  <c r="E8" i="6"/>
  <c r="M39" i="6" l="1"/>
  <c r="H56" i="6"/>
  <c r="F7" i="7"/>
  <c r="F38" i="7" s="1"/>
  <c r="F56" i="7" s="1"/>
  <c r="J7" i="7"/>
  <c r="J38" i="7" s="1"/>
  <c r="J56" i="7" s="1"/>
  <c r="I38" i="7"/>
  <c r="I56" i="7" s="1"/>
  <c r="G39" i="8"/>
  <c r="H7" i="8"/>
  <c r="H38" i="8" s="1"/>
  <c r="L7" i="8"/>
  <c r="L38" i="8" s="1"/>
  <c r="G7" i="8"/>
  <c r="K7" i="8"/>
  <c r="F7" i="8"/>
  <c r="F38" i="8" s="1"/>
  <c r="F56" i="8" s="1"/>
  <c r="J7" i="8"/>
  <c r="J38" i="8" s="1"/>
  <c r="J56" i="8" s="1"/>
  <c r="G24" i="8"/>
  <c r="K24" i="8"/>
  <c r="E38" i="8"/>
  <c r="E56" i="8" s="1"/>
  <c r="K39" i="8"/>
  <c r="H56" i="9"/>
  <c r="L56" i="9"/>
  <c r="G39" i="10"/>
  <c r="K39" i="10"/>
  <c r="H7" i="10"/>
  <c r="H38" i="10" s="1"/>
  <c r="H56" i="10" s="1"/>
  <c r="L7" i="10"/>
  <c r="L38" i="10" s="1"/>
  <c r="L56" i="10" s="1"/>
  <c r="G7" i="10"/>
  <c r="K7" i="10"/>
  <c r="F7" i="10"/>
  <c r="F38" i="10" s="1"/>
  <c r="F56" i="10" s="1"/>
  <c r="J7" i="10"/>
  <c r="J38" i="10" s="1"/>
  <c r="J56" i="10" s="1"/>
  <c r="H24" i="10"/>
  <c r="L24" i="10"/>
  <c r="G24" i="10"/>
  <c r="K24" i="10"/>
  <c r="H56" i="8"/>
  <c r="L56" i="8"/>
  <c r="L56" i="7"/>
  <c r="H56" i="7"/>
  <c r="E56" i="6"/>
  <c r="I56" i="6"/>
  <c r="M56" i="6"/>
  <c r="F56" i="6"/>
  <c r="J56" i="6"/>
  <c r="G38" i="8" l="1"/>
  <c r="G56" i="8" s="1"/>
  <c r="K38" i="8"/>
  <c r="K56" i="8" s="1"/>
  <c r="K38" i="10"/>
  <c r="K56" i="10" s="1"/>
  <c r="G38" i="10"/>
  <c r="G56" i="10" s="1"/>
  <c r="J49" i="5" l="1"/>
  <c r="I49" i="5"/>
  <c r="I48" i="5" s="1"/>
  <c r="H49" i="5"/>
  <c r="G49" i="5"/>
  <c r="G48" i="5" s="1"/>
  <c r="F49" i="5"/>
  <c r="E49" i="5"/>
  <c r="E48" i="5" s="1"/>
  <c r="D49" i="5"/>
  <c r="D48" i="5" s="1"/>
  <c r="C49" i="5"/>
  <c r="C48" i="5" s="1"/>
  <c r="B49" i="5"/>
  <c r="J48" i="5"/>
  <c r="H48" i="5"/>
  <c r="F48" i="5"/>
  <c r="B48" i="5"/>
  <c r="J45" i="5"/>
  <c r="I45" i="5"/>
  <c r="H45" i="5"/>
  <c r="G45" i="5"/>
  <c r="G37" i="5" s="1"/>
  <c r="F45" i="5"/>
  <c r="F37" i="5" s="1"/>
  <c r="F36" i="5" s="1"/>
  <c r="E45" i="5"/>
  <c r="D45" i="5"/>
  <c r="C45" i="5"/>
  <c r="C37" i="5" s="1"/>
  <c r="B45" i="5"/>
  <c r="J38" i="5"/>
  <c r="I38" i="5"/>
  <c r="I37" i="5" s="1"/>
  <c r="H38" i="5"/>
  <c r="H37" i="5" s="1"/>
  <c r="H36" i="5" s="1"/>
  <c r="G38" i="5"/>
  <c r="F38" i="5"/>
  <c r="E38" i="5"/>
  <c r="E37" i="5" s="1"/>
  <c r="D38" i="5"/>
  <c r="C38" i="5"/>
  <c r="B38" i="5"/>
  <c r="J37" i="5"/>
  <c r="B37" i="5"/>
  <c r="B36" i="5" s="1"/>
  <c r="J31" i="5"/>
  <c r="I31" i="5"/>
  <c r="H31" i="5"/>
  <c r="G31" i="5"/>
  <c r="F31" i="5"/>
  <c r="E31" i="5"/>
  <c r="D31" i="5"/>
  <c r="C31" i="5"/>
  <c r="B31" i="5"/>
  <c r="J29" i="5"/>
  <c r="I29" i="5"/>
  <c r="H29" i="5"/>
  <c r="G29" i="5"/>
  <c r="F29" i="5"/>
  <c r="E29" i="5"/>
  <c r="D29" i="5"/>
  <c r="C29" i="5"/>
  <c r="B29" i="5"/>
  <c r="J21" i="5"/>
  <c r="I21" i="5"/>
  <c r="H21" i="5"/>
  <c r="G21" i="5"/>
  <c r="F21" i="5"/>
  <c r="E21" i="5"/>
  <c r="D21" i="5"/>
  <c r="C21" i="5"/>
  <c r="B21" i="5"/>
  <c r="J18" i="5"/>
  <c r="I18" i="5"/>
  <c r="H18" i="5"/>
  <c r="G18" i="5"/>
  <c r="F18" i="5"/>
  <c r="E18" i="5"/>
  <c r="D18" i="5"/>
  <c r="C18" i="5"/>
  <c r="B18" i="5"/>
  <c r="J8" i="5"/>
  <c r="I8" i="5"/>
  <c r="I7" i="5" s="1"/>
  <c r="H8" i="5"/>
  <c r="G8" i="5"/>
  <c r="F8" i="5"/>
  <c r="F7" i="5" s="1"/>
  <c r="F51" i="5" s="1"/>
  <c r="E8" i="5"/>
  <c r="E7" i="5" s="1"/>
  <c r="D8" i="5"/>
  <c r="C8" i="5"/>
  <c r="B8" i="5"/>
  <c r="B7" i="5" s="1"/>
  <c r="J7" i="5"/>
  <c r="D7" i="5"/>
  <c r="J49" i="4"/>
  <c r="I49" i="4"/>
  <c r="H49" i="4"/>
  <c r="H48" i="4" s="1"/>
  <c r="H36" i="4" s="1"/>
  <c r="G49" i="4"/>
  <c r="G48" i="4" s="1"/>
  <c r="F49" i="4"/>
  <c r="E49" i="4"/>
  <c r="D49" i="4"/>
  <c r="C49" i="4"/>
  <c r="C48" i="4" s="1"/>
  <c r="B49" i="4"/>
  <c r="J48" i="4"/>
  <c r="I48" i="4"/>
  <c r="F48" i="4"/>
  <c r="E48" i="4"/>
  <c r="D48" i="4"/>
  <c r="B48" i="4"/>
  <c r="J45" i="4"/>
  <c r="I45" i="4"/>
  <c r="I37" i="4" s="1"/>
  <c r="I36" i="4" s="1"/>
  <c r="H45" i="4"/>
  <c r="G45" i="4"/>
  <c r="F45" i="4"/>
  <c r="E45" i="4"/>
  <c r="E37" i="4" s="1"/>
  <c r="E36" i="4" s="1"/>
  <c r="D45" i="4"/>
  <c r="C45" i="4"/>
  <c r="B45" i="4"/>
  <c r="J38" i="4"/>
  <c r="J37" i="4" s="1"/>
  <c r="J36" i="4" s="1"/>
  <c r="I38" i="4"/>
  <c r="H38" i="4"/>
  <c r="G38" i="4"/>
  <c r="F38" i="4"/>
  <c r="F37" i="4" s="1"/>
  <c r="F36" i="4" s="1"/>
  <c r="E38" i="4"/>
  <c r="D38" i="4"/>
  <c r="C38" i="4"/>
  <c r="B38" i="4"/>
  <c r="B37" i="4" s="1"/>
  <c r="B36" i="4" s="1"/>
  <c r="H37" i="4"/>
  <c r="G37" i="4"/>
  <c r="D37" i="4"/>
  <c r="C37" i="4"/>
  <c r="D36" i="4"/>
  <c r="J31" i="4"/>
  <c r="I31" i="4"/>
  <c r="H31" i="4"/>
  <c r="G31" i="4"/>
  <c r="F31" i="4"/>
  <c r="E31" i="4"/>
  <c r="D31" i="4"/>
  <c r="C31" i="4"/>
  <c r="B31" i="4"/>
  <c r="J29" i="4"/>
  <c r="I29" i="4"/>
  <c r="H29" i="4"/>
  <c r="G29" i="4"/>
  <c r="F29" i="4"/>
  <c r="E29" i="4"/>
  <c r="D29" i="4"/>
  <c r="C29" i="4"/>
  <c r="B29" i="4"/>
  <c r="J21" i="4"/>
  <c r="I21" i="4"/>
  <c r="H21" i="4"/>
  <c r="G21" i="4"/>
  <c r="G7" i="4" s="1"/>
  <c r="F21" i="4"/>
  <c r="E21" i="4"/>
  <c r="D21" i="4"/>
  <c r="C21" i="4"/>
  <c r="C7" i="4" s="1"/>
  <c r="B21" i="4"/>
  <c r="J18" i="4"/>
  <c r="I18" i="4"/>
  <c r="H18" i="4"/>
  <c r="H7" i="4" s="1"/>
  <c r="H51" i="4" s="1"/>
  <c r="G18" i="4"/>
  <c r="F18" i="4"/>
  <c r="E18" i="4"/>
  <c r="D18" i="4"/>
  <c r="D7" i="4" s="1"/>
  <c r="D51" i="4" s="1"/>
  <c r="C18" i="4"/>
  <c r="B18" i="4"/>
  <c r="J8" i="4"/>
  <c r="I8" i="4"/>
  <c r="I7" i="4" s="1"/>
  <c r="I51" i="4" s="1"/>
  <c r="H8" i="4"/>
  <c r="G8" i="4"/>
  <c r="F8" i="4"/>
  <c r="E8" i="4"/>
  <c r="E7" i="4" s="1"/>
  <c r="E51" i="4" s="1"/>
  <c r="D8" i="4"/>
  <c r="C8" i="4"/>
  <c r="B8" i="4"/>
  <c r="J7" i="4"/>
  <c r="F7" i="4"/>
  <c r="B7" i="4"/>
  <c r="J49" i="3"/>
  <c r="I49" i="3"/>
  <c r="H49" i="3"/>
  <c r="G49" i="3"/>
  <c r="G48" i="3" s="1"/>
  <c r="F49" i="3"/>
  <c r="E49" i="3"/>
  <c r="D49" i="3"/>
  <c r="C49" i="3"/>
  <c r="C48" i="3" s="1"/>
  <c r="B49" i="3"/>
  <c r="J48" i="3"/>
  <c r="I48" i="3"/>
  <c r="H48" i="3"/>
  <c r="F48" i="3"/>
  <c r="E48" i="3"/>
  <c r="D48" i="3"/>
  <c r="B48" i="3"/>
  <c r="J45" i="3"/>
  <c r="I45" i="3"/>
  <c r="I37" i="3" s="1"/>
  <c r="H45" i="3"/>
  <c r="G45" i="3"/>
  <c r="F45" i="3"/>
  <c r="E45" i="3"/>
  <c r="E37" i="3" s="1"/>
  <c r="D45" i="3"/>
  <c r="C45" i="3"/>
  <c r="B45" i="3"/>
  <c r="J38" i="3"/>
  <c r="J37" i="3" s="1"/>
  <c r="J36" i="3" s="1"/>
  <c r="I38" i="3"/>
  <c r="H38" i="3"/>
  <c r="G38" i="3"/>
  <c r="F38" i="3"/>
  <c r="E38" i="3"/>
  <c r="D38" i="3"/>
  <c r="D37" i="3" s="1"/>
  <c r="C38" i="3"/>
  <c r="C37" i="3" s="1"/>
  <c r="B38" i="3"/>
  <c r="B37" i="3" s="1"/>
  <c r="B36" i="3" s="1"/>
  <c r="H37" i="3"/>
  <c r="H36" i="3" s="1"/>
  <c r="G37" i="3"/>
  <c r="G36" i="3" s="1"/>
  <c r="F37" i="3"/>
  <c r="F36" i="3" s="1"/>
  <c r="I36" i="3"/>
  <c r="E36" i="3"/>
  <c r="J31" i="3"/>
  <c r="I31" i="3"/>
  <c r="H31" i="3"/>
  <c r="G31" i="3"/>
  <c r="F31" i="3"/>
  <c r="E31" i="3"/>
  <c r="D31" i="3"/>
  <c r="C31" i="3"/>
  <c r="B31" i="3"/>
  <c r="J29" i="3"/>
  <c r="I29" i="3"/>
  <c r="H29" i="3"/>
  <c r="G29" i="3"/>
  <c r="F29" i="3"/>
  <c r="E29" i="3"/>
  <c r="D29" i="3"/>
  <c r="C29" i="3"/>
  <c r="B29" i="3"/>
  <c r="B7" i="3" s="1"/>
  <c r="B51" i="3" s="1"/>
  <c r="J21" i="3"/>
  <c r="I21" i="3"/>
  <c r="H21" i="3"/>
  <c r="G21" i="3"/>
  <c r="F21" i="3"/>
  <c r="E21" i="3"/>
  <c r="D21" i="3"/>
  <c r="C21" i="3"/>
  <c r="C7" i="3" s="1"/>
  <c r="B21" i="3"/>
  <c r="J18" i="3"/>
  <c r="I18" i="3"/>
  <c r="H18" i="3"/>
  <c r="H7" i="3" s="1"/>
  <c r="G18" i="3"/>
  <c r="F18" i="3"/>
  <c r="E18" i="3"/>
  <c r="D18" i="3"/>
  <c r="D7" i="3" s="1"/>
  <c r="C18" i="3"/>
  <c r="B18" i="3"/>
  <c r="J8" i="3"/>
  <c r="I8" i="3"/>
  <c r="I7" i="3" s="1"/>
  <c r="I51" i="3" s="1"/>
  <c r="H8" i="3"/>
  <c r="G8" i="3"/>
  <c r="F8" i="3"/>
  <c r="F7" i="3" s="1"/>
  <c r="F51" i="3" s="1"/>
  <c r="E8" i="3"/>
  <c r="E7" i="3" s="1"/>
  <c r="E51" i="3" s="1"/>
  <c r="D8" i="3"/>
  <c r="C8" i="3"/>
  <c r="B8" i="3"/>
  <c r="G7" i="3"/>
  <c r="C36" i="5" l="1"/>
  <c r="G36" i="5"/>
  <c r="D37" i="5"/>
  <c r="D36" i="5" s="1"/>
  <c r="D51" i="5" s="1"/>
  <c r="J36" i="5"/>
  <c r="J51" i="5" s="1"/>
  <c r="H7" i="5"/>
  <c r="H51" i="5" s="1"/>
  <c r="B51" i="5"/>
  <c r="C7" i="5"/>
  <c r="C51" i="5" s="1"/>
  <c r="G7" i="5"/>
  <c r="G51" i="5" s="1"/>
  <c r="E36" i="5"/>
  <c r="E51" i="5" s="1"/>
  <c r="I36" i="5"/>
  <c r="I51" i="5" s="1"/>
  <c r="G36" i="4"/>
  <c r="G51" i="4" s="1"/>
  <c r="C36" i="4"/>
  <c r="C51" i="4" s="1"/>
  <c r="B51" i="4"/>
  <c r="F51" i="4"/>
  <c r="J51" i="4"/>
  <c r="C36" i="3"/>
  <c r="C51" i="3" s="1"/>
  <c r="G51" i="3"/>
  <c r="D51" i="3"/>
  <c r="J7" i="3"/>
  <c r="J51" i="3" s="1"/>
  <c r="D36" i="3"/>
  <c r="H51" i="3"/>
  <c r="J49" i="2" l="1"/>
  <c r="I49" i="2"/>
  <c r="I48" i="2" s="1"/>
  <c r="H49" i="2"/>
  <c r="G49" i="2"/>
  <c r="G48" i="2" s="1"/>
  <c r="F49" i="2"/>
  <c r="E49" i="2"/>
  <c r="D49" i="2"/>
  <c r="C49" i="2"/>
  <c r="C48" i="2" s="1"/>
  <c r="B49" i="2"/>
  <c r="J48" i="2"/>
  <c r="H48" i="2"/>
  <c r="F48" i="2"/>
  <c r="E48" i="2"/>
  <c r="D48" i="2"/>
  <c r="B48" i="2"/>
  <c r="J45" i="2"/>
  <c r="I45" i="2"/>
  <c r="I37" i="2" s="1"/>
  <c r="H45" i="2"/>
  <c r="G45" i="2"/>
  <c r="F45" i="2"/>
  <c r="E45" i="2"/>
  <c r="E37" i="2" s="1"/>
  <c r="E36" i="2" s="1"/>
  <c r="D45" i="2"/>
  <c r="C45" i="2"/>
  <c r="B45" i="2"/>
  <c r="J38" i="2"/>
  <c r="J37" i="2" s="1"/>
  <c r="J36" i="2" s="1"/>
  <c r="I38" i="2"/>
  <c r="H38" i="2"/>
  <c r="G38" i="2"/>
  <c r="F38" i="2"/>
  <c r="F37" i="2" s="1"/>
  <c r="F36" i="2" s="1"/>
  <c r="E38" i="2"/>
  <c r="D38" i="2"/>
  <c r="C38" i="2"/>
  <c r="B38" i="2"/>
  <c r="B37" i="2" s="1"/>
  <c r="B36" i="2" s="1"/>
  <c r="H37" i="2"/>
  <c r="G37" i="2"/>
  <c r="D37" i="2"/>
  <c r="C37" i="2"/>
  <c r="C36" i="2" s="1"/>
  <c r="H36" i="2"/>
  <c r="D36" i="2"/>
  <c r="J31" i="2"/>
  <c r="I31" i="2"/>
  <c r="H31" i="2"/>
  <c r="G31" i="2"/>
  <c r="F31" i="2"/>
  <c r="E31" i="2"/>
  <c r="D31" i="2"/>
  <c r="C31" i="2"/>
  <c r="B31" i="2"/>
  <c r="J29" i="2"/>
  <c r="I29" i="2"/>
  <c r="H29" i="2"/>
  <c r="G29" i="2"/>
  <c r="F29" i="2"/>
  <c r="E29" i="2"/>
  <c r="D29" i="2"/>
  <c r="C29" i="2"/>
  <c r="B29" i="2"/>
  <c r="J21" i="2"/>
  <c r="I21" i="2"/>
  <c r="H21" i="2"/>
  <c r="G21" i="2"/>
  <c r="G7" i="2" s="1"/>
  <c r="F21" i="2"/>
  <c r="E21" i="2"/>
  <c r="D21" i="2"/>
  <c r="C21" i="2"/>
  <c r="C7" i="2" s="1"/>
  <c r="C51" i="2" s="1"/>
  <c r="B21" i="2"/>
  <c r="J18" i="2"/>
  <c r="I18" i="2"/>
  <c r="H18" i="2"/>
  <c r="H7" i="2" s="1"/>
  <c r="H51" i="2" s="1"/>
  <c r="G18" i="2"/>
  <c r="F18" i="2"/>
  <c r="E18" i="2"/>
  <c r="D18" i="2"/>
  <c r="D7" i="2" s="1"/>
  <c r="D51" i="2" s="1"/>
  <c r="C18" i="2"/>
  <c r="B18" i="2"/>
  <c r="J8" i="2"/>
  <c r="I8" i="2"/>
  <c r="I7" i="2" s="1"/>
  <c r="H8" i="2"/>
  <c r="G8" i="2"/>
  <c r="F8" i="2"/>
  <c r="E8" i="2"/>
  <c r="E7" i="2" s="1"/>
  <c r="E51" i="2" s="1"/>
  <c r="D8" i="2"/>
  <c r="C8" i="2"/>
  <c r="B8" i="2"/>
  <c r="J7" i="2"/>
  <c r="F7" i="2"/>
  <c r="B7" i="2"/>
  <c r="I51" i="2" l="1"/>
  <c r="I36" i="2"/>
  <c r="G36" i="2"/>
  <c r="G51" i="2" s="1"/>
  <c r="B51" i="2"/>
  <c r="J51" i="2"/>
  <c r="F51" i="2"/>
</calcChain>
</file>

<file path=xl/sharedStrings.xml><?xml version="1.0" encoding="utf-8"?>
<sst xmlns="http://schemas.openxmlformats.org/spreadsheetml/2006/main" count="744" uniqueCount="128">
  <si>
    <t>kodepemda</t>
  </si>
  <si>
    <t>Daerah</t>
  </si>
  <si>
    <t>Status</t>
  </si>
  <si>
    <t>TOTAL ASET</t>
  </si>
  <si>
    <t>ASET LANCAR</t>
  </si>
  <si>
    <t>Kas dan Setara Kas</t>
  </si>
  <si>
    <t>Investasi Jangka Pendek</t>
  </si>
  <si>
    <t>Piutang Pendapatan</t>
  </si>
  <si>
    <t>Piutang Lainnya</t>
  </si>
  <si>
    <t>Penyisihan Piutang</t>
  </si>
  <si>
    <t>Beban dibayar Dimuka</t>
  </si>
  <si>
    <t>Persediaan</t>
  </si>
  <si>
    <t>Aset untuk Dikonsolidasikan</t>
  </si>
  <si>
    <t>Aset Lancar Lainnya</t>
  </si>
  <si>
    <t>INVESTASI JANGKA PANJANG</t>
  </si>
  <si>
    <t>Investasi Nonpermanen</t>
  </si>
  <si>
    <t>Investasi Permanen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</si>
  <si>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</si>
  <si>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</si>
  <si>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</si>
  <si>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</si>
  <si>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</si>
  <si>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</si>
  <si>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</si>
  <si>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</si>
  <si>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DANA CADANGAN</t>
  </si>
  <si>
    <t>Dana Cadangan</t>
  </si>
  <si>
    <t>ASET LAINNYA</t>
  </si>
  <si>
    <t>Tagihan Jangka Panjang</t>
  </si>
  <si>
    <t>Kemitraan dengan Pihak Ketiga</t>
  </si>
  <si>
    <t>Aset Tak Berwujud</t>
  </si>
  <si>
    <t>Aset Lain-Lain</t>
  </si>
  <si>
    <t>KEWAJIBAN DAN EKUITAS DANA</t>
  </si>
  <si>
    <t>KEWAJIBAN</t>
  </si>
  <si>
    <t>KEWAJIBAN JANGKA PENDEK</t>
  </si>
  <si>
    <t>Utang Perhitungan Fihak Ketiga (PFK)</t>
  </si>
  <si>
    <t>Utang Bunga</t>
  </si>
  <si>
    <t>Bagian Lancar Utang Jangka Panjang</t>
  </si>
  <si>
    <t>Pendapatan Diterima di Muka</t>
  </si>
  <si>
    <t>Utang Belanja</t>
  </si>
  <si>
    <t>Utang Jangka Pendek Lainnya</t>
  </si>
  <si>
    <t>KEWAJIBAN JANGKA PANJANG</t>
  </si>
  <si>
    <t>Utang Dalam Negeri</t>
  </si>
  <si>
    <t>Utang Jangka Panjang Lainnya</t>
  </si>
  <si>
    <t>EKUITAS</t>
  </si>
  <si>
    <t>Ekuitas</t>
  </si>
  <si>
    <t>28.00</t>
  </si>
  <si>
    <t>Prov. Banten</t>
  </si>
  <si>
    <t>perda</t>
  </si>
  <si>
    <t>28.01</t>
  </si>
  <si>
    <t>Kab. Lebak</t>
  </si>
  <si>
    <t>28.02</t>
  </si>
  <si>
    <t>Kab. Pandeglang</t>
  </si>
  <si>
    <t>audited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</si>
  <si>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</si>
  <si>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</si>
  <si>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</si>
  <si>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</si>
  <si>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</si>
  <si>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</si>
  <si>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</si>
  <si>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</si>
  <si>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</si>
  <si>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</si>
  <si>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</si>
  <si>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</si>
  <si>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No.</t>
  </si>
  <si>
    <t>Perda</t>
  </si>
  <si>
    <t>Audited</t>
  </si>
  <si>
    <t>Balance/ Unbalance</t>
  </si>
  <si>
    <t>Tahun 2018</t>
  </si>
  <si>
    <t>Tahun 2017</t>
  </si>
  <si>
    <t>Tahun 2016</t>
  </si>
  <si>
    <t>Tahun 2015</t>
  </si>
  <si>
    <t>Tahun 2014</t>
  </si>
  <si>
    <t>Neraca Wilayah Banten</t>
  </si>
  <si>
    <t>Kode Akun</t>
  </si>
  <si>
    <t>Uraian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</si>
  <si>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</si>
  <si>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</si>
  <si>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</si>
  <si>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</si>
  <si>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</si>
  <si>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</si>
  <si>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</si>
  <si>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</si>
  <si>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</si>
  <si>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</si>
  <si>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</si>
  <si>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</si>
  <si>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</si>
  <si>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</si>
  <si>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</si>
  <si>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</si>
  <si>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</si>
  <si>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</si>
  <si>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</si>
  <si>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</si>
  <si>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</si>
  <si>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</si>
  <si>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</si>
  <si>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</si>
  <si>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</si>
  <si>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</si>
  <si>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</si>
  <si>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</si>
  <si>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</si>
  <si>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</si>
  <si>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</si>
  <si>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</si>
  <si>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</si>
  <si>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</si>
  <si>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</si>
  <si>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</si>
  <si>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</si>
  <si>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</si>
  <si>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</si>
  <si>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</si>
  <si>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</si>
  <si>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</si>
  <si>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</si>
  <si>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</si>
  <si>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</si>
  <si>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</si>
  <si>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</si>
  <si>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</si>
  <si>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</si>
  <si>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Laporan Realisasi Anggaran Wilayah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</si>
</sst>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sz val="11"/>
      <color theme="1"/>
      <name val="Calibri"/>
      <family val="2"/>
      <charset val="1"/>
      <scheme val="minor"/>
    </font>
    <font>
      <b/>
      <sz val="14"/>
      <color theme="1"/>
      <name val="Cambria"/>
      <family val="1"/>
    </font>
    <font>
      <i/>
      <sz val="12"/>
      <color theme="1"/>
      <name val="Cambria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3" fillId="6" borderId="1" xfId="1" applyFont="1" applyFill="1" applyBorder="1" applyAlignment="1">
      <alignment horizontal="center"/>
    </xf>
    <xf numFmtId="43" fontId="3" fillId="3" borderId="1" xfId="2" applyFont="1" applyFill="1" applyBorder="1"/>
    <xf numFmtId="43" fontId="3" fillId="4" borderId="1" xfId="2" applyFont="1" applyFill="1" applyBorder="1"/>
    <xf numFmtId="43" fontId="5" fillId="0" borderId="1" xfId="2" applyFont="1" applyBorder="1"/>
    <xf numFmtId="43" fontId="0" fillId="0" borderId="1" xfId="2" applyFont="1" applyBorder="1"/>
    <xf numFmtId="43" fontId="3" fillId="5" borderId="1" xfId="2" applyFont="1" applyFill="1" applyBorder="1"/>
    <xf numFmtId="0" fontId="3" fillId="7" borderId="1" xfId="1" applyFont="1" applyFill="1" applyBorder="1"/>
    <xf numFmtId="0" fontId="4" fillId="2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5" fillId="0" borderId="0" xfId="1" applyFont="1"/>
    <xf numFmtId="4" fontId="0" fillId="0" borderId="0" xfId="0" applyNumberFormat="1"/>
    <xf numFmtId="0" fontId="5" fillId="0" borderId="1" xfId="1" applyFont="1" applyBorder="1"/>
    <xf numFmtId="0" fontId="2" fillId="0" borderId="1" xfId="1" applyBorder="1"/>
    <xf numFmtId="0" fontId="3" fillId="5" borderId="1" xfId="1" applyFont="1" applyFill="1" applyBorder="1"/>
    <xf numFmtId="164" fontId="0" fillId="0" borderId="1" xfId="3" applyFont="1" applyBorder="1"/>
    <xf numFmtId="0" fontId="2" fillId="8" borderId="1" xfId="1" applyFill="1" applyBorder="1"/>
    <xf numFmtId="43" fontId="0" fillId="8" borderId="1" xfId="2" applyFont="1" applyFill="1" applyBorder="1"/>
    <xf numFmtId="0" fontId="3" fillId="7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4" borderId="1" xfId="0" applyFont="1" applyFill="1" applyBorder="1"/>
    <xf numFmtId="43" fontId="3" fillId="4" borderId="1" xfId="0" applyNumberFormat="1" applyFont="1" applyFill="1" applyBorder="1"/>
    <xf numFmtId="0" fontId="5" fillId="0" borderId="0" xfId="0" applyFont="1"/>
    <xf numFmtId="43" fontId="5" fillId="0" borderId="1" xfId="0" applyNumberFormat="1" applyFont="1" applyBorder="1"/>
    <xf numFmtId="0" fontId="5" fillId="0" borderId="1" xfId="0" applyFont="1" applyBorder="1"/>
    <xf numFmtId="43" fontId="1" fillId="0" borderId="1" xfId="0" applyNumberFormat="1" applyFont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0" fontId="5" fillId="8" borderId="1" xfId="0" applyFont="1" applyFill="1" applyBorder="1"/>
    <xf numFmtId="43" fontId="1" fillId="8" borderId="1" xfId="0" applyNumberFormat="1" applyFont="1" applyFill="1" applyBorder="1"/>
    <xf numFmtId="164" fontId="0" fillId="0" borderId="1" xfId="3" applyFont="1" applyFill="1" applyBorder="1"/>
    <xf numFmtId="0" fontId="3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9" borderId="1" xfId="1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3" fillId="9" borderId="1" xfId="1" applyFont="1" applyFill="1" applyBorder="1"/>
    <xf numFmtId="0" fontId="3" fillId="9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 applyAlignment="1">
      <alignment horizontal="center"/>
    </xf>
    <xf numFmtId="164" fontId="9" fillId="5" borderId="1" xfId="4" applyFont="1" applyFill="1" applyBorder="1"/>
    <xf numFmtId="164" fontId="9" fillId="10" borderId="1" xfId="4" applyFont="1" applyFill="1" applyBorder="1"/>
    <xf numFmtId="164" fontId="10" fillId="0" borderId="1" xfId="4" applyFont="1" applyBorder="1"/>
    <xf numFmtId="164" fontId="9" fillId="11" borderId="1" xfId="4" applyFont="1" applyFill="1" applyBorder="1"/>
    <xf numFmtId="164" fontId="9" fillId="9" borderId="1" xfId="4" applyFont="1" applyFill="1" applyBorder="1"/>
    <xf numFmtId="164" fontId="9" fillId="12" borderId="1" xfId="4" applyFont="1" applyFill="1" applyBorder="1"/>
    <xf numFmtId="164" fontId="9" fillId="10" borderId="1" xfId="0" applyNumberFormat="1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10" borderId="1" xfId="0" applyFont="1" applyFill="1" applyBorder="1"/>
    <xf numFmtId="0" fontId="9" fillId="0" borderId="1" xfId="0" applyFont="1" applyBorder="1"/>
    <xf numFmtId="0" fontId="11" fillId="0" borderId="1" xfId="1" applyFont="1" applyBorder="1" applyAlignment="1">
      <alignment horizontal="left" vertical="center"/>
    </xf>
    <xf numFmtId="0" fontId="9" fillId="11" borderId="1" xfId="0" applyFont="1" applyFill="1" applyBorder="1"/>
    <xf numFmtId="0" fontId="11" fillId="11" borderId="1" xfId="1" applyFont="1" applyFill="1" applyBorder="1" applyAlignment="1">
      <alignment horizontal="left" vertical="center"/>
    </xf>
    <xf numFmtId="0" fontId="9" fillId="9" borderId="1" xfId="0" applyFont="1" applyFill="1" applyBorder="1"/>
    <xf numFmtId="0" fontId="11" fillId="9" borderId="1" xfId="1" applyFont="1" applyFill="1" applyBorder="1" applyAlignment="1">
      <alignment horizontal="left" vertical="center"/>
    </xf>
    <xf numFmtId="0" fontId="9" fillId="12" borderId="1" xfId="0" applyFont="1" applyFill="1" applyBorder="1"/>
    <xf numFmtId="0" fontId="11" fillId="12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/>
    </xf>
    <xf numFmtId="0" fontId="11" fillId="10" borderId="1" xfId="1" applyFont="1" applyFill="1" applyBorder="1" applyAlignment="1">
      <alignment horizontal="left" vertical="center"/>
    </xf>
    <xf numFmtId="0" fontId="10" fillId="0" borderId="1" xfId="0" applyFont="1" applyBorder="1"/>
    <xf numFmtId="0" fontId="12" fillId="0" borderId="1" xfId="1" applyFont="1" applyBorder="1" applyAlignment="1">
      <alignment horizontal="left" vertical="center"/>
    </xf>
  </cellXfs>
  <cellStyles count="6">
    <cellStyle name="Comma [0] 2" xfId="3" xr:uid="{7691A363-B645-4B7F-A197-B48E89B522C3}"/>
    <cellStyle name="Comma [0] 3" xfId="4" xr:uid="{BE1AB38C-2E77-4A15-BE19-2AB819C6C3DA}"/>
    <cellStyle name="Comma 2" xfId="2" xr:uid="{54CECB09-2149-4799-A6EC-F1D201BBE89B}"/>
    <cellStyle name="Normal" xfId="0" builtinId="0"/>
    <cellStyle name="Normal 2" xfId="1" xr:uid="{04F923FE-C33A-422F-8385-3E6FB00E515A}"/>
    <cellStyle name="Normal 3" xfId="5" xr:uid="{14463D4C-8FC9-4780-9A65-879E704DDA2A}"/>
  </cellStyles>
  <dxfs count="13"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BA9A-C1CD-4D97-8BE9-B77F2FA2C1DA}">
  <dimension ref="A1:J50"/>
  <sheetViews>
    <sheetView tabSelected="1" workbookViewId="0">
      <selection activeCell="A4" sqref="A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3" width="24.85546875" bestFit="1" customWidth="1"/>
    <col min="4" max="4" width="26.28515625" bestFit="1" customWidth="1"/>
    <col min="5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  <col min="11" max="11" width="21.7109375" bestFit="1" customWidth="1"/>
    <col min="12" max="12" width="19" bestFit="1" customWidth="1"/>
    <col min="13" max="13" width="27" bestFit="1" customWidth="1"/>
    <col min="14" max="14" width="19.28515625" bestFit="1" customWidth="1"/>
    <col min="15" max="15" width="30.5703125" bestFit="1" customWidth="1"/>
    <col min="16" max="16" width="22.5703125" bestFit="1" customWidth="1"/>
    <col min="17" max="17" width="20.5703125" bestFit="1" customWidth="1"/>
    <col min="18" max="18" width="26.28515625" bestFit="1" customWidth="1"/>
    <col min="19" max="19" width="21.7109375" bestFit="1" customWidth="1"/>
    <col min="20" max="20" width="20.5703125" bestFit="1" customWidth="1"/>
    <col min="21" max="21" width="21" bestFit="1" customWidth="1"/>
    <col min="22" max="22" width="24.28515625" bestFit="1" customWidth="1"/>
    <col min="23" max="23" width="19" bestFit="1" customWidth="1"/>
    <col min="24" max="24" width="27.5703125" bestFit="1" customWidth="1"/>
    <col min="25" max="25" width="21.85546875" bestFit="1" customWidth="1"/>
    <col min="26" max="26" width="19.28515625" bestFit="1" customWidth="1"/>
    <col min="27" max="27" width="14.7109375" bestFit="1" customWidth="1"/>
    <col min="28" max="28" width="23.140625" bestFit="1" customWidth="1"/>
    <col min="29" max="29" width="22.5703125" bestFit="1" customWidth="1"/>
    <col min="30" max="30" width="29.28515625" bestFit="1" customWidth="1"/>
    <col min="31" max="31" width="18.28515625" bestFit="1" customWidth="1"/>
    <col min="32" max="32" width="19" bestFit="1" customWidth="1"/>
    <col min="33" max="33" width="34.42578125" bestFit="1" customWidth="1"/>
    <col min="34" max="34" width="23.140625" bestFit="1" customWidth="1"/>
    <col min="35" max="35" width="30.85546875" bestFit="1" customWidth="1"/>
    <col min="36" max="36" width="35.85546875" bestFit="1" customWidth="1"/>
    <col min="37" max="37" width="12.28515625" bestFit="1" customWidth="1"/>
    <col min="38" max="38" width="34.140625" bestFit="1" customWidth="1"/>
    <col min="39" max="39" width="28" bestFit="1" customWidth="1"/>
    <col min="40" max="40" width="19" bestFit="1" customWidth="1"/>
    <col min="41" max="41" width="28" bestFit="1" customWidth="1"/>
    <col min="42" max="42" width="31.7109375" bestFit="1" customWidth="1"/>
    <col min="43" max="43" width="19" bestFit="1" customWidth="1"/>
    <col min="44" max="44" width="28.42578125" bestFit="1" customWidth="1"/>
    <col min="45" max="46" width="26.28515625" bestFit="1" customWidth="1"/>
    <col min="47" max="47" width="21.710937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70</v>
      </c>
    </row>
    <row r="4" spans="1:10" x14ac:dyDescent="0.25">
      <c r="A4" s="45" t="s">
        <v>0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35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36" t="s">
        <v>2</v>
      </c>
      <c r="B6" s="1" t="s">
        <v>48</v>
      </c>
      <c r="C6" s="1" t="s">
        <v>48</v>
      </c>
      <c r="D6" s="1" t="s">
        <v>53</v>
      </c>
      <c r="E6" s="1" t="s">
        <v>53</v>
      </c>
      <c r="F6" s="1" t="s">
        <v>48</v>
      </c>
      <c r="G6" s="1" t="s">
        <v>48</v>
      </c>
      <c r="H6" s="1" t="s">
        <v>48</v>
      </c>
      <c r="I6" s="1" t="s">
        <v>48</v>
      </c>
      <c r="J6" s="1" t="s">
        <v>48</v>
      </c>
    </row>
    <row r="7" spans="1:10" x14ac:dyDescent="0.25">
      <c r="A7" s="37" t="s">
        <v>3</v>
      </c>
      <c r="B7" s="2">
        <v>17096535268555.758</v>
      </c>
      <c r="C7" s="2">
        <v>4140801892178.8564</v>
      </c>
      <c r="D7" s="2">
        <v>2920488816249.3101</v>
      </c>
      <c r="E7" s="2">
        <v>3858002501553.54</v>
      </c>
      <c r="F7" s="2">
        <v>14356043519847.238</v>
      </c>
      <c r="G7" s="2">
        <v>4520506103109</v>
      </c>
      <c r="H7" s="2">
        <v>7844681532354.1396</v>
      </c>
      <c r="I7" s="2">
        <v>2530799809879.0796</v>
      </c>
      <c r="J7" s="2">
        <v>20358502058443.645</v>
      </c>
    </row>
    <row r="8" spans="1:10" x14ac:dyDescent="0.25">
      <c r="A8" s="38" t="s">
        <v>4</v>
      </c>
      <c r="B8" s="3">
        <v>1245982369031.8826</v>
      </c>
      <c r="C8" s="3">
        <v>482238388103.96002</v>
      </c>
      <c r="D8" s="3">
        <v>182076389850.48001</v>
      </c>
      <c r="E8" s="3">
        <v>682679972079.65002</v>
      </c>
      <c r="F8" s="3">
        <v>1408085249567.7002</v>
      </c>
      <c r="G8" s="3">
        <v>310146805583</v>
      </c>
      <c r="H8" s="3">
        <v>862290500847.23999</v>
      </c>
      <c r="I8" s="3">
        <v>162274923276.01001</v>
      </c>
      <c r="J8" s="3">
        <v>1007162449146.0902</v>
      </c>
    </row>
    <row r="9" spans="1:10" x14ac:dyDescent="0.25">
      <c r="A9" s="39" t="s">
        <v>5</v>
      </c>
      <c r="B9" s="4">
        <v>1080176954633.7046</v>
      </c>
      <c r="C9" s="4">
        <v>252955046741.45001</v>
      </c>
      <c r="D9" s="4">
        <v>93620140679.940002</v>
      </c>
      <c r="E9" s="4">
        <v>324346350039.27002</v>
      </c>
      <c r="F9" s="4">
        <v>834553445538.16003</v>
      </c>
      <c r="G9" s="4">
        <v>192902114842</v>
      </c>
      <c r="H9" s="4">
        <v>561015406551.18005</v>
      </c>
      <c r="I9" s="4">
        <v>100464152867</v>
      </c>
      <c r="J9" s="4">
        <v>461956307491.62</v>
      </c>
    </row>
    <row r="10" spans="1:10" x14ac:dyDescent="0.25">
      <c r="A10" s="40" t="s">
        <v>6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40" t="s">
        <v>7</v>
      </c>
      <c r="B11" s="5">
        <v>6959049296.0500002</v>
      </c>
      <c r="C11" s="5">
        <v>33915002792</v>
      </c>
      <c r="D11" s="5">
        <v>143641485898</v>
      </c>
      <c r="E11" s="5">
        <v>311696297767.96997</v>
      </c>
      <c r="F11" s="5">
        <v>831283872568</v>
      </c>
      <c r="G11" s="5">
        <v>165599602798</v>
      </c>
      <c r="H11" s="5">
        <v>1015875784057</v>
      </c>
      <c r="I11" s="5">
        <v>145792314999.81</v>
      </c>
      <c r="J11" s="5">
        <v>1206551260277.6401</v>
      </c>
    </row>
    <row r="12" spans="1:10" x14ac:dyDescent="0.25">
      <c r="A12" s="40" t="s">
        <v>8</v>
      </c>
      <c r="B12" s="5">
        <v>6587577876.9700003</v>
      </c>
      <c r="C12" s="5">
        <v>42510617806</v>
      </c>
      <c r="D12" s="5">
        <v>2947700428</v>
      </c>
      <c r="E12" s="5">
        <v>17310671066.040001</v>
      </c>
      <c r="F12" s="5"/>
      <c r="G12" s="5">
        <v>33802652230</v>
      </c>
      <c r="H12" s="5">
        <v>21444734057.669998</v>
      </c>
      <c r="I12" s="5"/>
      <c r="J12" s="5">
        <v>684304141</v>
      </c>
    </row>
    <row r="13" spans="1:10" x14ac:dyDescent="0.25">
      <c r="A13" s="40" t="s">
        <v>9</v>
      </c>
      <c r="B13" s="5"/>
      <c r="C13" s="5">
        <v>-13585034383.48</v>
      </c>
      <c r="D13" s="5">
        <v>-92971825129.039993</v>
      </c>
      <c r="E13" s="5">
        <v>-173161740644.29999</v>
      </c>
      <c r="F13" s="5">
        <v>-585485226017</v>
      </c>
      <c r="G13" s="5">
        <v>-102612076080</v>
      </c>
      <c r="H13" s="5">
        <v>-824802243883.66003</v>
      </c>
      <c r="I13" s="5">
        <v>-97550067478.179993</v>
      </c>
      <c r="J13" s="5">
        <v>-720285752687.95996</v>
      </c>
    </row>
    <row r="14" spans="1:10" x14ac:dyDescent="0.25">
      <c r="A14" s="40" t="s">
        <v>10</v>
      </c>
      <c r="B14" s="5">
        <v>4160823359.2380786</v>
      </c>
      <c r="C14" s="5">
        <v>402500553.60000002</v>
      </c>
      <c r="D14" s="5">
        <v>66333333.329999998</v>
      </c>
      <c r="E14" s="5">
        <v>217679117.33000001</v>
      </c>
      <c r="F14" s="5">
        <v>190041666.66999999</v>
      </c>
      <c r="G14" s="5">
        <v>2639536814</v>
      </c>
      <c r="H14" s="5">
        <v>405488281.31999999</v>
      </c>
      <c r="I14" s="5">
        <v>876491209.16999996</v>
      </c>
      <c r="J14" s="5">
        <v>5257319595.9499998</v>
      </c>
    </row>
    <row r="15" spans="1:10" x14ac:dyDescent="0.25">
      <c r="A15" s="40" t="s">
        <v>11</v>
      </c>
      <c r="B15" s="5">
        <v>148097963865.92001</v>
      </c>
      <c r="C15" s="5">
        <v>166040254594.39001</v>
      </c>
      <c r="D15" s="5">
        <v>34772554640.25</v>
      </c>
      <c r="E15" s="5">
        <v>202270714733.34</v>
      </c>
      <c r="F15" s="5">
        <v>327543115811.87</v>
      </c>
      <c r="G15" s="5">
        <v>17814974979</v>
      </c>
      <c r="H15" s="5">
        <v>88351331783.729996</v>
      </c>
      <c r="I15" s="5">
        <v>12692031678.209999</v>
      </c>
      <c r="J15" s="5">
        <v>52999010327.839996</v>
      </c>
    </row>
    <row r="16" spans="1:10" x14ac:dyDescent="0.25">
      <c r="A16" s="40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40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38" t="s">
        <v>14</v>
      </c>
      <c r="B18" s="3">
        <v>897692425502.97998</v>
      </c>
      <c r="C18" s="3">
        <v>110655062378.63998</v>
      </c>
      <c r="D18" s="3">
        <v>82887511259.130005</v>
      </c>
      <c r="E18" s="3">
        <v>206765959209.63</v>
      </c>
      <c r="F18" s="3">
        <v>1049107131081.91</v>
      </c>
      <c r="G18" s="3">
        <v>1390816166246</v>
      </c>
      <c r="H18" s="3">
        <v>133447552859.11</v>
      </c>
      <c r="I18" s="3">
        <v>0</v>
      </c>
      <c r="J18" s="3">
        <v>34029385956.970001</v>
      </c>
    </row>
    <row r="19" spans="1:10" x14ac:dyDescent="0.25">
      <c r="A19" s="40" t="s">
        <v>15</v>
      </c>
      <c r="B19" s="5"/>
      <c r="C19" s="5"/>
      <c r="D19" s="5">
        <v>700000000</v>
      </c>
      <c r="E19" s="5"/>
      <c r="F19" s="5">
        <v>20828676247</v>
      </c>
      <c r="G19" s="5">
        <v>5028832394</v>
      </c>
      <c r="H19" s="5"/>
      <c r="I19" s="5"/>
      <c r="J19" s="5"/>
    </row>
    <row r="20" spans="1:10" x14ac:dyDescent="0.25">
      <c r="A20" s="40" t="s">
        <v>16</v>
      </c>
      <c r="B20" s="5">
        <v>897692425502.97998</v>
      </c>
      <c r="C20" s="5">
        <v>110655062378.63998</v>
      </c>
      <c r="D20" s="5">
        <v>82187511259.130005</v>
      </c>
      <c r="E20" s="5">
        <v>206765959209.63</v>
      </c>
      <c r="F20" s="5">
        <v>1028278454834.91</v>
      </c>
      <c r="G20" s="5">
        <v>1385787333852</v>
      </c>
      <c r="H20" s="5">
        <v>133447552859.11</v>
      </c>
      <c r="I20" s="5"/>
      <c r="J20" s="5">
        <v>34029385956.970001</v>
      </c>
    </row>
    <row r="21" spans="1:10" x14ac:dyDescent="0.25">
      <c r="A21" s="38" t="s">
        <v>17</v>
      </c>
      <c r="B21" s="3">
        <v>14652540681379.094</v>
      </c>
      <c r="C21" s="3">
        <v>3525083468375.4604</v>
      </c>
      <c r="D21" s="3">
        <v>2635646138369.3604</v>
      </c>
      <c r="E21" s="3">
        <v>2823300637454.0098</v>
      </c>
      <c r="F21" s="3">
        <v>11573019189019.27</v>
      </c>
      <c r="G21" s="3">
        <v>2779496804419</v>
      </c>
      <c r="H21" s="3">
        <v>6734476475746.0996</v>
      </c>
      <c r="I21" s="3">
        <v>2282222582736.71</v>
      </c>
      <c r="J21" s="3">
        <v>19055267249748.957</v>
      </c>
    </row>
    <row r="22" spans="1:10" x14ac:dyDescent="0.25">
      <c r="A22" s="41" t="s">
        <v>18</v>
      </c>
      <c r="B22" s="5">
        <v>8757076274950.8994</v>
      </c>
      <c r="C22" s="5">
        <v>529681713827.34003</v>
      </c>
      <c r="D22" s="5">
        <v>301135926818.73999</v>
      </c>
      <c r="E22" s="5">
        <v>520420873316.89001</v>
      </c>
      <c r="F22" s="5">
        <v>5064064958121</v>
      </c>
      <c r="G22" s="5">
        <v>683799065335</v>
      </c>
      <c r="H22" s="5">
        <v>3309229865529.6602</v>
      </c>
      <c r="I22" s="5">
        <v>1056688519267.5</v>
      </c>
      <c r="J22" s="5">
        <v>14406399480925.088</v>
      </c>
    </row>
    <row r="23" spans="1:10" x14ac:dyDescent="0.25">
      <c r="A23" s="41" t="s">
        <v>19</v>
      </c>
      <c r="B23" s="5">
        <v>2233684989061.5298</v>
      </c>
      <c r="C23" s="5">
        <v>462504953783.53998</v>
      </c>
      <c r="D23" s="5">
        <v>526709242038.35999</v>
      </c>
      <c r="E23" s="5">
        <v>867123452499.27002</v>
      </c>
      <c r="F23" s="5">
        <v>1514818922013.8</v>
      </c>
      <c r="G23" s="5">
        <v>592607978460</v>
      </c>
      <c r="H23" s="5">
        <v>1335429086208.5601</v>
      </c>
      <c r="I23" s="5">
        <v>326067066027.42999</v>
      </c>
      <c r="J23" s="5">
        <v>1157446770825.3999</v>
      </c>
    </row>
    <row r="24" spans="1:10" x14ac:dyDescent="0.25">
      <c r="A24" s="41" t="s">
        <v>20</v>
      </c>
      <c r="B24" s="5">
        <v>3155062834041.3501</v>
      </c>
      <c r="C24" s="5">
        <v>1127075400026.74</v>
      </c>
      <c r="D24" s="5">
        <v>1301055776484.3401</v>
      </c>
      <c r="E24" s="5">
        <v>1429822524244.1399</v>
      </c>
      <c r="F24" s="5">
        <v>3962392759320.5898</v>
      </c>
      <c r="G24" s="5">
        <v>867884393534</v>
      </c>
      <c r="H24" s="5">
        <v>2101507177912.4697</v>
      </c>
      <c r="I24" s="5">
        <v>691739119320.70996</v>
      </c>
      <c r="J24" s="5">
        <v>1702032374315.03</v>
      </c>
    </row>
    <row r="25" spans="1:10" x14ac:dyDescent="0.25">
      <c r="A25" s="41" t="s">
        <v>21</v>
      </c>
      <c r="B25" s="5">
        <v>6208827426277.9023</v>
      </c>
      <c r="C25" s="5">
        <v>4827266540608.46</v>
      </c>
      <c r="D25" s="5">
        <v>1207286000249.97</v>
      </c>
      <c r="E25" s="5">
        <v>1731431725137.48</v>
      </c>
      <c r="F25" s="5">
        <v>5890807420932.29</v>
      </c>
      <c r="G25" s="5">
        <v>1710178685204</v>
      </c>
      <c r="H25" s="5">
        <v>4078432713088.3799</v>
      </c>
      <c r="I25" s="5">
        <v>812582960051.90002</v>
      </c>
      <c r="J25" s="5">
        <v>2978008606991.8501</v>
      </c>
    </row>
    <row r="26" spans="1:10" x14ac:dyDescent="0.25">
      <c r="A26" s="41" t="s">
        <v>22</v>
      </c>
      <c r="B26" s="5">
        <v>143877783240.10962</v>
      </c>
      <c r="C26" s="5">
        <v>183255903655.75</v>
      </c>
      <c r="D26" s="5">
        <v>541337152236.03998</v>
      </c>
      <c r="E26" s="5">
        <v>34517378227</v>
      </c>
      <c r="F26" s="5">
        <v>60772544351.220001</v>
      </c>
      <c r="G26" s="5">
        <v>118000635706</v>
      </c>
      <c r="H26" s="5">
        <v>89471064559.869995</v>
      </c>
      <c r="I26" s="5">
        <v>17063526847.969999</v>
      </c>
      <c r="J26" s="5">
        <v>559686634980.10999</v>
      </c>
    </row>
    <row r="27" spans="1:10" x14ac:dyDescent="0.25">
      <c r="A27" s="41" t="s">
        <v>23</v>
      </c>
      <c r="B27" s="5">
        <v>126825091870.44</v>
      </c>
      <c r="C27" s="5">
        <v>8709697430</v>
      </c>
      <c r="D27" s="5">
        <v>29428174501.450001</v>
      </c>
      <c r="E27" s="5">
        <v>159835939140.66</v>
      </c>
      <c r="F27" s="5">
        <v>162113230623.01001</v>
      </c>
      <c r="G27" s="5">
        <v>167456703571</v>
      </c>
      <c r="H27" s="5">
        <v>44311224838.589996</v>
      </c>
      <c r="I27" s="5">
        <v>13502495200</v>
      </c>
      <c r="J27" s="5">
        <v>349322156549.69</v>
      </c>
    </row>
    <row r="28" spans="1:10" x14ac:dyDescent="0.25">
      <c r="A28" s="41" t="s">
        <v>24</v>
      </c>
      <c r="B28" s="5">
        <v>-5972813718063.1357</v>
      </c>
      <c r="C28" s="5">
        <v>-3613410740956.3696</v>
      </c>
      <c r="D28" s="5">
        <v>-1271306133959.54</v>
      </c>
      <c r="E28" s="5">
        <v>-1919851255111.4299</v>
      </c>
      <c r="F28" s="5">
        <v>-5081950646342.6396</v>
      </c>
      <c r="G28" s="5">
        <v>-1360430657391</v>
      </c>
      <c r="H28" s="5">
        <v>-4223904656391.4302</v>
      </c>
      <c r="I28" s="5">
        <v>-635421103978.80005</v>
      </c>
      <c r="J28" s="5">
        <v>-2097628774838.21</v>
      </c>
    </row>
    <row r="29" spans="1:10" x14ac:dyDescent="0.25">
      <c r="A29" s="38" t="s">
        <v>25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41" t="s">
        <v>26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38" t="s">
        <v>27</v>
      </c>
      <c r="B31" s="3">
        <v>300319792641.79993</v>
      </c>
      <c r="C31" s="3">
        <v>22824973320.796009</v>
      </c>
      <c r="D31" s="3">
        <v>19878776770.340008</v>
      </c>
      <c r="E31" s="3">
        <v>145255932810.25</v>
      </c>
      <c r="F31" s="3">
        <v>325831950178.35999</v>
      </c>
      <c r="G31" s="3">
        <v>40046326861</v>
      </c>
      <c r="H31" s="3">
        <v>114467002901.69</v>
      </c>
      <c r="I31" s="3">
        <v>86302303866.360001</v>
      </c>
      <c r="J31" s="3">
        <v>262042973591.63</v>
      </c>
    </row>
    <row r="32" spans="1:10" x14ac:dyDescent="0.25">
      <c r="A32" s="39" t="s">
        <v>28</v>
      </c>
      <c r="B32" s="5">
        <v>192845926.16999999</v>
      </c>
      <c r="C32" s="5"/>
      <c r="D32" s="5"/>
      <c r="E32" s="5"/>
      <c r="F32" s="5">
        <v>128344368</v>
      </c>
      <c r="G32" s="5">
        <v>216757841</v>
      </c>
      <c r="H32" s="5">
        <v>18745833.329999998</v>
      </c>
      <c r="I32" s="5">
        <v>1110129411.3599999</v>
      </c>
      <c r="J32" s="5"/>
    </row>
    <row r="33" spans="1:10" x14ac:dyDescent="0.25">
      <c r="A33" s="41" t="s">
        <v>29</v>
      </c>
      <c r="B33" s="5"/>
      <c r="C33" s="5">
        <v>963498350.44000053</v>
      </c>
      <c r="D33" s="5">
        <v>2189454461.6599998</v>
      </c>
      <c r="E33" s="5">
        <v>2431888676</v>
      </c>
      <c r="F33" s="5"/>
      <c r="G33" s="5"/>
      <c r="H33" s="5">
        <v>11272000000</v>
      </c>
      <c r="I33" s="5">
        <v>16714100000</v>
      </c>
      <c r="J33" s="5">
        <v>105035790781.51001</v>
      </c>
    </row>
    <row r="34" spans="1:10" x14ac:dyDescent="0.25">
      <c r="A34" s="41" t="s">
        <v>30</v>
      </c>
      <c r="B34" s="5">
        <v>23593669001.919998</v>
      </c>
      <c r="C34" s="5">
        <v>374194500.00601387</v>
      </c>
      <c r="D34" s="5">
        <v>2712532875</v>
      </c>
      <c r="E34" s="5">
        <v>2438300656.25</v>
      </c>
      <c r="F34" s="5">
        <v>26718750</v>
      </c>
      <c r="G34" s="5">
        <v>8632011565</v>
      </c>
      <c r="H34" s="5">
        <v>2649456844.4499969</v>
      </c>
      <c r="I34" s="5">
        <v>2722316882.5999999</v>
      </c>
      <c r="J34" s="5">
        <v>1457711574.5</v>
      </c>
    </row>
    <row r="35" spans="1:10" x14ac:dyDescent="0.25">
      <c r="A35" s="41" t="s">
        <v>31</v>
      </c>
      <c r="B35" s="5">
        <v>276533277713.7099</v>
      </c>
      <c r="C35" s="5">
        <v>21487280470.349995</v>
      </c>
      <c r="D35" s="5">
        <v>14976789433.680008</v>
      </c>
      <c r="E35" s="5">
        <v>140385743478</v>
      </c>
      <c r="F35" s="5">
        <v>325676887060.35999</v>
      </c>
      <c r="G35" s="5">
        <v>31197557455</v>
      </c>
      <c r="H35" s="5">
        <v>100526800223.91</v>
      </c>
      <c r="I35" s="5">
        <v>65755757572.400002</v>
      </c>
      <c r="J35" s="5">
        <v>155549471235.62</v>
      </c>
    </row>
    <row r="36" spans="1:10" x14ac:dyDescent="0.25">
      <c r="A36" s="37" t="s">
        <v>32</v>
      </c>
      <c r="B36" s="2">
        <v>17096535268555.559</v>
      </c>
      <c r="C36" s="2">
        <v>4140801892178.8564</v>
      </c>
      <c r="D36" s="2">
        <v>2920488816249.3101</v>
      </c>
      <c r="E36" s="2">
        <v>3858002501553.54</v>
      </c>
      <c r="F36" s="2">
        <v>14356043519847.24</v>
      </c>
      <c r="G36" s="2">
        <v>4520506103109</v>
      </c>
      <c r="H36" s="2">
        <v>7844681532354.1797</v>
      </c>
      <c r="I36" s="2">
        <v>2530799809879.0801</v>
      </c>
      <c r="J36" s="2">
        <v>20358502058443.668</v>
      </c>
    </row>
    <row r="37" spans="1:10" x14ac:dyDescent="0.25">
      <c r="A37" s="38" t="s">
        <v>33</v>
      </c>
      <c r="B37" s="3">
        <v>268978514736.65891</v>
      </c>
      <c r="C37" s="3">
        <v>29313033263.060005</v>
      </c>
      <c r="D37" s="3">
        <v>33864074092.900002</v>
      </c>
      <c r="E37" s="3">
        <v>58338605475.959999</v>
      </c>
      <c r="F37" s="3">
        <v>69990976143.680008</v>
      </c>
      <c r="G37" s="3">
        <v>21417730223</v>
      </c>
      <c r="H37" s="3">
        <v>9451742859.1499996</v>
      </c>
      <c r="I37" s="3">
        <v>13021930295</v>
      </c>
      <c r="J37" s="3">
        <v>17136025837.720001</v>
      </c>
    </row>
    <row r="38" spans="1:10" x14ac:dyDescent="0.25">
      <c r="A38" s="42" t="s">
        <v>34</v>
      </c>
      <c r="B38" s="6">
        <v>268978514736.65891</v>
      </c>
      <c r="C38" s="6">
        <v>29313033263.060005</v>
      </c>
      <c r="D38" s="6">
        <v>33864074092.900002</v>
      </c>
      <c r="E38" s="6">
        <v>58338605475.959999</v>
      </c>
      <c r="F38" s="6">
        <v>69812067706.680008</v>
      </c>
      <c r="G38" s="6">
        <v>21417730223</v>
      </c>
      <c r="H38" s="6">
        <v>9451742859.1499996</v>
      </c>
      <c r="I38" s="6">
        <v>13021930295</v>
      </c>
      <c r="J38" s="6">
        <v>17136025837.720001</v>
      </c>
    </row>
    <row r="39" spans="1:10" x14ac:dyDescent="0.25">
      <c r="A39" s="41" t="s">
        <v>35</v>
      </c>
      <c r="B39" s="5">
        <v>227395677.23999977</v>
      </c>
      <c r="C39" s="5"/>
      <c r="D39" s="5">
        <v>9396793</v>
      </c>
      <c r="E39" s="5">
        <v>626231954.26999998</v>
      </c>
      <c r="F39" s="5">
        <v>2584788714</v>
      </c>
      <c r="G39" s="5"/>
      <c r="H39" s="5">
        <v>1022002556.09</v>
      </c>
      <c r="I39" s="5">
        <v>25563594</v>
      </c>
      <c r="J39" s="5">
        <v>88044949.269999981</v>
      </c>
    </row>
    <row r="40" spans="1:10" x14ac:dyDescent="0.25">
      <c r="A40" s="41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41" t="s">
        <v>37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41" t="s">
        <v>38</v>
      </c>
      <c r="B42" s="5">
        <v>63593753.418904006</v>
      </c>
      <c r="C42" s="5">
        <v>753917558.32999992</v>
      </c>
      <c r="D42" s="5">
        <v>7150000</v>
      </c>
      <c r="E42" s="5">
        <v>1108057634</v>
      </c>
      <c r="F42" s="5">
        <v>7321441100.8599997</v>
      </c>
      <c r="G42" s="5">
        <v>830507033</v>
      </c>
      <c r="H42" s="5">
        <v>1520230148.0599999</v>
      </c>
      <c r="I42" s="5"/>
      <c r="J42" s="5">
        <v>9541213683.4500008</v>
      </c>
    </row>
    <row r="43" spans="1:10" x14ac:dyDescent="0.25">
      <c r="A43" s="41" t="s">
        <v>39</v>
      </c>
      <c r="B43" s="5">
        <v>265836204250</v>
      </c>
      <c r="C43" s="5">
        <v>14026292759</v>
      </c>
      <c r="D43" s="5">
        <v>33846734031.900002</v>
      </c>
      <c r="E43" s="5">
        <v>5995212444.9399996</v>
      </c>
      <c r="F43" s="5">
        <v>46462297645.120003</v>
      </c>
      <c r="G43" s="5">
        <v>1782127122</v>
      </c>
      <c r="H43" s="5">
        <v>6909510155</v>
      </c>
      <c r="I43" s="5">
        <v>8009332194</v>
      </c>
      <c r="J43" s="5">
        <v>7506767205</v>
      </c>
    </row>
    <row r="44" spans="1:10" x14ac:dyDescent="0.25">
      <c r="A44" s="41" t="s">
        <v>40</v>
      </c>
      <c r="B44" s="5">
        <v>2851321056</v>
      </c>
      <c r="C44" s="5">
        <v>14532822945.730003</v>
      </c>
      <c r="D44" s="5">
        <v>793268</v>
      </c>
      <c r="E44" s="5">
        <v>50609103442.75</v>
      </c>
      <c r="F44" s="5">
        <v>13443540246.700001</v>
      </c>
      <c r="G44" s="5">
        <v>18805096068</v>
      </c>
      <c r="H44" s="5"/>
      <c r="I44" s="5">
        <v>4987034507</v>
      </c>
      <c r="J44" s="5"/>
    </row>
    <row r="45" spans="1:10" x14ac:dyDescent="0.25">
      <c r="A45" s="42" t="s">
        <v>41</v>
      </c>
      <c r="B45" s="6">
        <v>0</v>
      </c>
      <c r="C45" s="6">
        <v>0</v>
      </c>
      <c r="D45" s="6">
        <v>0</v>
      </c>
      <c r="E45" s="6">
        <v>0</v>
      </c>
      <c r="F45" s="6">
        <v>178908437</v>
      </c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41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41" t="s">
        <v>43</v>
      </c>
      <c r="B47" s="5"/>
      <c r="C47" s="5"/>
      <c r="D47" s="5"/>
      <c r="E47" s="5"/>
      <c r="F47" s="5">
        <v>178908437</v>
      </c>
      <c r="G47" s="5"/>
      <c r="H47" s="5"/>
      <c r="I47" s="5"/>
      <c r="J47" s="5"/>
    </row>
    <row r="48" spans="1:10" x14ac:dyDescent="0.25">
      <c r="A48" s="38" t="s">
        <v>44</v>
      </c>
      <c r="B48" s="3">
        <v>16827556753818.9</v>
      </c>
      <c r="C48" s="3">
        <v>4111488858915.7964</v>
      </c>
      <c r="D48" s="3">
        <v>2886624742156.4102</v>
      </c>
      <c r="E48" s="3">
        <v>3799663896077.5801</v>
      </c>
      <c r="F48" s="3">
        <v>14286052543703.561</v>
      </c>
      <c r="G48" s="3">
        <v>4499088372886</v>
      </c>
      <c r="H48" s="3">
        <v>7835229789495.0293</v>
      </c>
      <c r="I48" s="3">
        <v>2517777879584.0801</v>
      </c>
      <c r="J48" s="3">
        <v>20341366032605.949</v>
      </c>
    </row>
    <row r="49" spans="1:10" x14ac:dyDescent="0.25">
      <c r="A49" s="42" t="s">
        <v>44</v>
      </c>
      <c r="B49" s="6">
        <v>16827556753818.9</v>
      </c>
      <c r="C49" s="6">
        <v>4111488858915.7964</v>
      </c>
      <c r="D49" s="6">
        <v>2886624742156.4102</v>
      </c>
      <c r="E49" s="6">
        <v>3799663896077.5801</v>
      </c>
      <c r="F49" s="6">
        <v>14286052543703.561</v>
      </c>
      <c r="G49" s="6">
        <v>4499088372886</v>
      </c>
      <c r="H49" s="6">
        <v>7835229789495.0293</v>
      </c>
      <c r="I49" s="6">
        <v>2517777879584.0801</v>
      </c>
      <c r="J49" s="6">
        <v>20341366032605.949</v>
      </c>
    </row>
    <row r="50" spans="1:10" x14ac:dyDescent="0.25">
      <c r="A50" s="41" t="s">
        <v>45</v>
      </c>
      <c r="B50" s="5">
        <v>16827556753818.9</v>
      </c>
      <c r="C50" s="5">
        <v>4111488858915.7964</v>
      </c>
      <c r="D50" s="5">
        <v>2886624742156.4102</v>
      </c>
      <c r="E50" s="5">
        <v>3799663896077.5801</v>
      </c>
      <c r="F50" s="5">
        <v>14286052543703.561</v>
      </c>
      <c r="G50" s="5">
        <v>4499088372886</v>
      </c>
      <c r="H50" s="5">
        <v>7835229789495.0293</v>
      </c>
      <c r="I50" s="5">
        <v>2517777879584.0801</v>
      </c>
      <c r="J50" s="5">
        <v>20341366032605.949</v>
      </c>
    </row>
  </sheetData>
  <conditionalFormatting sqref="B6:J6">
    <cfRule type="containsBlanks" dxfId="12" priority="2">
      <formula>LEN(TRIM(B6))=0</formula>
    </cfRule>
    <cfRule type="containsText" dxfId="11" priority="3" operator="containsText" text="unaud">
      <formula>NOT(ISERROR(SEARCH("unaud",B6)))</formula>
    </cfRule>
  </conditionalFormatting>
  <conditionalFormatting sqref="B6:J6">
    <cfRule type="containsText" dxfId="10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5BD-22C7-4BFA-98C2-9C7A31A5446D}">
  <dimension ref="A1:M56"/>
  <sheetViews>
    <sheetView workbookViewId="0">
      <selection activeCell="E18" sqref="E18"/>
    </sheetView>
  </sheetViews>
  <sheetFormatPr defaultRowHeight="15" x14ac:dyDescent="0.25"/>
  <cols>
    <col min="1" max="3" width="5.7109375" customWidth="1"/>
    <col min="4" max="4" width="46.7109375" customWidth="1"/>
    <col min="5" max="11" width="18" bestFit="1" customWidth="1"/>
    <col min="12" max="12" width="16.28515625" bestFit="1" customWidth="1"/>
    <col min="13" max="13" width="22" bestFit="1" customWidth="1"/>
  </cols>
  <sheetData>
    <row r="1" spans="1:13" ht="18" x14ac:dyDescent="0.25">
      <c r="A1" s="43" t="s">
        <v>127</v>
      </c>
    </row>
    <row r="2" spans="1:13" ht="15.75" x14ac:dyDescent="0.25">
      <c r="A2" s="44" t="s">
        <v>74</v>
      </c>
    </row>
    <row r="4" spans="1:13" x14ac:dyDescent="0.25">
      <c r="A4" s="58" t="s">
        <v>76</v>
      </c>
      <c r="B4" s="58"/>
      <c r="C4" s="58"/>
      <c r="D4" s="58" t="s">
        <v>77</v>
      </c>
      <c r="E4" s="49">
        <v>481</v>
      </c>
      <c r="F4" s="49">
        <v>482</v>
      </c>
      <c r="G4" s="49">
        <v>483</v>
      </c>
      <c r="H4" s="49">
        <v>484</v>
      </c>
      <c r="I4" s="49">
        <v>485</v>
      </c>
      <c r="J4" s="49">
        <v>486</v>
      </c>
      <c r="K4" s="49">
        <v>487</v>
      </c>
      <c r="L4" s="49">
        <v>488</v>
      </c>
      <c r="M4" s="49">
        <v>489</v>
      </c>
    </row>
    <row r="5" spans="1:13" x14ac:dyDescent="0.25">
      <c r="A5" s="58"/>
      <c r="B5" s="58"/>
      <c r="C5" s="58"/>
      <c r="D5" s="58"/>
      <c r="E5" s="50" t="s">
        <v>47</v>
      </c>
      <c r="F5" s="50" t="s">
        <v>50</v>
      </c>
      <c r="G5" s="50" t="s">
        <v>52</v>
      </c>
      <c r="H5" s="50" t="s">
        <v>55</v>
      </c>
      <c r="I5" s="50" t="s">
        <v>57</v>
      </c>
      <c r="J5" s="50" t="s">
        <v>59</v>
      </c>
      <c r="K5" s="50" t="s">
        <v>61</v>
      </c>
      <c r="L5" s="50" t="s">
        <v>63</v>
      </c>
      <c r="M5" s="50" t="s">
        <v>65</v>
      </c>
    </row>
    <row r="6" spans="1:13" x14ac:dyDescent="0.25">
      <c r="A6" s="58"/>
      <c r="B6" s="58"/>
      <c r="C6" s="58"/>
      <c r="D6" s="58"/>
      <c r="E6" s="50" t="s">
        <v>53</v>
      </c>
      <c r="F6" s="50" t="s">
        <v>48</v>
      </c>
      <c r="G6" s="50" t="s">
        <v>48</v>
      </c>
      <c r="H6" s="50" t="s">
        <v>53</v>
      </c>
      <c r="I6" s="50" t="s">
        <v>53</v>
      </c>
      <c r="J6" s="50" t="s">
        <v>53</v>
      </c>
      <c r="K6" s="50" t="s">
        <v>48</v>
      </c>
      <c r="L6" s="50" t="s">
        <v>48</v>
      </c>
      <c r="M6" s="50" t="s">
        <v>48</v>
      </c>
    </row>
    <row r="7" spans="1:13" x14ac:dyDescent="0.25">
      <c r="A7" s="59">
        <v>4</v>
      </c>
      <c r="B7" s="59"/>
      <c r="C7" s="59"/>
      <c r="D7" s="70" t="s">
        <v>78</v>
      </c>
      <c r="E7" s="51">
        <f t="shared" ref="E7:M7" si="0">E8+E13+E17</f>
        <v>7068432862655</v>
      </c>
      <c r="F7" s="51">
        <f t="shared" si="0"/>
        <v>1796231788248.1499</v>
      </c>
      <c r="G7" s="51">
        <f t="shared" si="0"/>
        <v>1747029494546.24</v>
      </c>
      <c r="H7" s="51">
        <f t="shared" si="0"/>
        <v>2012068317407</v>
      </c>
      <c r="I7" s="51">
        <f t="shared" si="0"/>
        <v>3698374252841</v>
      </c>
      <c r="J7" s="51">
        <f t="shared" si="0"/>
        <v>1304405754202</v>
      </c>
      <c r="K7" s="51">
        <f t="shared" si="0"/>
        <v>3016402369860</v>
      </c>
      <c r="L7" s="51">
        <f t="shared" si="0"/>
        <v>964185766967</v>
      </c>
      <c r="M7" s="51">
        <f t="shared" si="0"/>
        <v>6337396698105</v>
      </c>
    </row>
    <row r="8" spans="1:13" x14ac:dyDescent="0.25">
      <c r="A8" s="60">
        <v>4</v>
      </c>
      <c r="B8" s="60">
        <v>1</v>
      </c>
      <c r="C8" s="60"/>
      <c r="D8" s="71" t="s">
        <v>79</v>
      </c>
      <c r="E8" s="52">
        <f t="shared" ref="E8:M8" si="1">SUM(E9:E12)</f>
        <v>4899125691766</v>
      </c>
      <c r="F8" s="52">
        <f t="shared" si="1"/>
        <v>244448053657.14999</v>
      </c>
      <c r="G8" s="52">
        <f t="shared" si="1"/>
        <v>140046902014.23999</v>
      </c>
      <c r="H8" s="52">
        <f t="shared" si="1"/>
        <v>464326280197</v>
      </c>
      <c r="I8" s="52">
        <f t="shared" si="1"/>
        <v>1576315878393</v>
      </c>
      <c r="J8" s="52">
        <f t="shared" si="1"/>
        <v>467950299677</v>
      </c>
      <c r="K8" s="52">
        <f t="shared" si="1"/>
        <v>1258738853834</v>
      </c>
      <c r="L8" s="52">
        <f t="shared" si="1"/>
        <v>37501061434</v>
      </c>
      <c r="M8" s="52">
        <f t="shared" si="1"/>
        <v>1023817429319</v>
      </c>
    </row>
    <row r="9" spans="1:13" x14ac:dyDescent="0.25">
      <c r="A9" s="72">
        <v>4</v>
      </c>
      <c r="B9" s="72">
        <v>1</v>
      </c>
      <c r="C9" s="72">
        <v>1</v>
      </c>
      <c r="D9" s="73" t="s">
        <v>80</v>
      </c>
      <c r="E9" s="53">
        <v>4624337425308</v>
      </c>
      <c r="F9" s="53">
        <v>51035621198</v>
      </c>
      <c r="G9" s="53">
        <v>21156322739</v>
      </c>
      <c r="H9" s="53">
        <v>244298877708</v>
      </c>
      <c r="I9" s="53">
        <v>1015714352255</v>
      </c>
      <c r="J9" s="53">
        <v>340323435803</v>
      </c>
      <c r="K9" s="53">
        <v>1054756495924</v>
      </c>
      <c r="L9" s="53">
        <v>6702948443</v>
      </c>
      <c r="M9" s="53">
        <v>864576346012</v>
      </c>
    </row>
    <row r="10" spans="1:13" x14ac:dyDescent="0.25">
      <c r="A10" s="72">
        <v>4</v>
      </c>
      <c r="B10" s="72">
        <v>1</v>
      </c>
      <c r="C10" s="72">
        <v>2</v>
      </c>
      <c r="D10" s="73" t="s">
        <v>81</v>
      </c>
      <c r="E10" s="53">
        <v>30734862562</v>
      </c>
      <c r="F10" s="53">
        <v>140986605640</v>
      </c>
      <c r="G10" s="53">
        <v>46263188130</v>
      </c>
      <c r="H10" s="53">
        <v>29508728213</v>
      </c>
      <c r="I10" s="53">
        <v>130036896666</v>
      </c>
      <c r="J10" s="53">
        <v>14382400039</v>
      </c>
      <c r="K10" s="53">
        <v>73520052625</v>
      </c>
      <c r="L10" s="53">
        <v>8594266348</v>
      </c>
      <c r="M10" s="53">
        <v>91545037341</v>
      </c>
    </row>
    <row r="11" spans="1:13" x14ac:dyDescent="0.25">
      <c r="A11" s="72">
        <v>4</v>
      </c>
      <c r="B11" s="72">
        <v>1</v>
      </c>
      <c r="C11" s="72">
        <v>3</v>
      </c>
      <c r="D11" s="73" t="s">
        <v>82</v>
      </c>
      <c r="E11" s="53">
        <v>42421275504</v>
      </c>
      <c r="F11" s="53">
        <v>3715635556</v>
      </c>
      <c r="G11" s="53">
        <v>8886221784</v>
      </c>
      <c r="H11" s="53">
        <v>11270708703</v>
      </c>
      <c r="I11" s="53">
        <v>22594813361</v>
      </c>
      <c r="J11" s="53">
        <v>12337091175</v>
      </c>
      <c r="K11" s="53">
        <v>11551439042</v>
      </c>
      <c r="L11" s="53">
        <v>0</v>
      </c>
      <c r="M11" s="53">
        <v>0</v>
      </c>
    </row>
    <row r="12" spans="1:13" x14ac:dyDescent="0.25">
      <c r="A12" s="72">
        <v>4</v>
      </c>
      <c r="B12" s="72">
        <v>1</v>
      </c>
      <c r="C12" s="72">
        <v>4</v>
      </c>
      <c r="D12" s="73" t="s">
        <v>83</v>
      </c>
      <c r="E12" s="53">
        <v>201632128392</v>
      </c>
      <c r="F12" s="53">
        <v>48710191263.150002</v>
      </c>
      <c r="G12" s="53">
        <v>63741169361.239998</v>
      </c>
      <c r="H12" s="53">
        <v>179247965573</v>
      </c>
      <c r="I12" s="53">
        <v>407969816111</v>
      </c>
      <c r="J12" s="53">
        <v>100907372660</v>
      </c>
      <c r="K12" s="53">
        <v>118910866243</v>
      </c>
      <c r="L12" s="53">
        <v>22203846643</v>
      </c>
      <c r="M12" s="53">
        <v>67696045966</v>
      </c>
    </row>
    <row r="13" spans="1:13" x14ac:dyDescent="0.25">
      <c r="A13" s="60">
        <v>4</v>
      </c>
      <c r="B13" s="60">
        <v>2</v>
      </c>
      <c r="C13" s="60"/>
      <c r="D13" s="71" t="s">
        <v>84</v>
      </c>
      <c r="E13" s="52">
        <f t="shared" ref="E13:M13" si="2">SUM(E14:E16)</f>
        <v>1159872633113</v>
      </c>
      <c r="F13" s="52">
        <f t="shared" si="2"/>
        <v>1167914121130</v>
      </c>
      <c r="G13" s="52">
        <f t="shared" si="2"/>
        <v>1265554543584</v>
      </c>
      <c r="H13" s="52">
        <f t="shared" si="2"/>
        <v>1108843868654</v>
      </c>
      <c r="I13" s="52">
        <f t="shared" si="2"/>
        <v>1461378798130</v>
      </c>
      <c r="J13" s="52">
        <f t="shared" si="2"/>
        <v>564516830612</v>
      </c>
      <c r="K13" s="52">
        <f t="shared" si="2"/>
        <v>1093831122465</v>
      </c>
      <c r="L13" s="52">
        <f t="shared" si="2"/>
        <v>648709803905</v>
      </c>
      <c r="M13" s="52">
        <f t="shared" si="2"/>
        <v>709085267689</v>
      </c>
    </row>
    <row r="14" spans="1:13" x14ac:dyDescent="0.25">
      <c r="A14" s="72">
        <v>4</v>
      </c>
      <c r="B14" s="72">
        <v>2</v>
      </c>
      <c r="C14" s="72">
        <v>1</v>
      </c>
      <c r="D14" s="73" t="s">
        <v>85</v>
      </c>
      <c r="E14" s="53">
        <v>418844143113</v>
      </c>
      <c r="F14" s="53">
        <v>62819506130</v>
      </c>
      <c r="G14" s="53">
        <v>60450465584</v>
      </c>
      <c r="H14" s="53">
        <v>74386380654</v>
      </c>
      <c r="I14" s="53">
        <v>143608555130</v>
      </c>
      <c r="J14" s="53">
        <v>73454925612</v>
      </c>
      <c r="K14" s="53">
        <v>192197744465</v>
      </c>
      <c r="L14" s="53">
        <v>42347665905</v>
      </c>
      <c r="M14" s="53">
        <v>124676450689</v>
      </c>
    </row>
    <row r="15" spans="1:13" x14ac:dyDescent="0.25">
      <c r="A15" s="72">
        <v>4</v>
      </c>
      <c r="B15" s="72">
        <v>2</v>
      </c>
      <c r="C15" s="72">
        <v>2</v>
      </c>
      <c r="D15" s="73" t="s">
        <v>86</v>
      </c>
      <c r="E15" s="53">
        <v>728490012000</v>
      </c>
      <c r="F15" s="53">
        <v>1000878505000</v>
      </c>
      <c r="G15" s="53">
        <v>1077077628000</v>
      </c>
      <c r="H15" s="53">
        <v>950704648000</v>
      </c>
      <c r="I15" s="53">
        <v>1213857913000</v>
      </c>
      <c r="J15" s="53">
        <v>490917599000</v>
      </c>
      <c r="K15" s="53">
        <v>890213131000</v>
      </c>
      <c r="L15" s="53">
        <v>564282698000</v>
      </c>
      <c r="M15" s="53">
        <v>566429457000</v>
      </c>
    </row>
    <row r="16" spans="1:13" x14ac:dyDescent="0.25">
      <c r="A16" s="72">
        <v>4</v>
      </c>
      <c r="B16" s="72">
        <v>2</v>
      </c>
      <c r="C16" s="72">
        <v>3</v>
      </c>
      <c r="D16" s="73" t="s">
        <v>87</v>
      </c>
      <c r="E16" s="53">
        <v>12538478000</v>
      </c>
      <c r="F16" s="53">
        <v>104216110000</v>
      </c>
      <c r="G16" s="53">
        <v>128026450000</v>
      </c>
      <c r="H16" s="53">
        <v>83752840000</v>
      </c>
      <c r="I16" s="53">
        <v>103912330000</v>
      </c>
      <c r="J16" s="53">
        <v>144306000</v>
      </c>
      <c r="K16" s="53">
        <v>11420247000</v>
      </c>
      <c r="L16" s="53">
        <v>42079440000</v>
      </c>
      <c r="M16" s="53">
        <v>17979360000</v>
      </c>
    </row>
    <row r="17" spans="1:13" x14ac:dyDescent="0.25">
      <c r="A17" s="60">
        <v>4</v>
      </c>
      <c r="B17" s="60">
        <v>3</v>
      </c>
      <c r="C17" s="60"/>
      <c r="D17" s="71" t="s">
        <v>88</v>
      </c>
      <c r="E17" s="52">
        <f t="shared" ref="E17:M17" si="3">SUM(E18:E23)</f>
        <v>1009434537776</v>
      </c>
      <c r="F17" s="52">
        <f t="shared" si="3"/>
        <v>383869613461</v>
      </c>
      <c r="G17" s="52">
        <f t="shared" si="3"/>
        <v>341428048948</v>
      </c>
      <c r="H17" s="52">
        <f t="shared" si="3"/>
        <v>438898168556</v>
      </c>
      <c r="I17" s="52">
        <f t="shared" si="3"/>
        <v>660679576318</v>
      </c>
      <c r="J17" s="52">
        <f t="shared" si="3"/>
        <v>271938623913</v>
      </c>
      <c r="K17" s="52">
        <f t="shared" si="3"/>
        <v>663832393561</v>
      </c>
      <c r="L17" s="52">
        <f t="shared" si="3"/>
        <v>277974901628</v>
      </c>
      <c r="M17" s="52">
        <f t="shared" si="3"/>
        <v>4604494001097</v>
      </c>
    </row>
    <row r="18" spans="1:13" x14ac:dyDescent="0.25">
      <c r="A18" s="72">
        <v>4</v>
      </c>
      <c r="B18" s="72">
        <v>3</v>
      </c>
      <c r="C18" s="72">
        <v>1</v>
      </c>
      <c r="D18" s="73" t="s">
        <v>89</v>
      </c>
      <c r="E18" s="53">
        <v>5441490000</v>
      </c>
      <c r="F18" s="53">
        <v>1690400000</v>
      </c>
      <c r="G18" s="53">
        <v>0</v>
      </c>
      <c r="H18" s="53">
        <v>3333924000</v>
      </c>
      <c r="I18" s="53">
        <v>16521000000</v>
      </c>
      <c r="J18" s="53">
        <v>0</v>
      </c>
      <c r="K18" s="53">
        <v>0</v>
      </c>
      <c r="L18" s="53">
        <v>0</v>
      </c>
      <c r="M18" s="53">
        <v>4042886623212</v>
      </c>
    </row>
    <row r="19" spans="1:13" x14ac:dyDescent="0.25">
      <c r="A19" s="72">
        <v>4</v>
      </c>
      <c r="B19" s="72">
        <v>3</v>
      </c>
      <c r="C19" s="72">
        <v>2</v>
      </c>
      <c r="D19" s="73" t="s">
        <v>90</v>
      </c>
      <c r="E19" s="53">
        <v>0</v>
      </c>
      <c r="F19" s="53">
        <v>7960600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x14ac:dyDescent="0.25">
      <c r="A20" s="63">
        <v>4</v>
      </c>
      <c r="B20" s="63">
        <v>3</v>
      </c>
      <c r="C20" s="63">
        <v>3</v>
      </c>
      <c r="D20" s="64" t="s">
        <v>91</v>
      </c>
      <c r="E20" s="54">
        <v>0</v>
      </c>
      <c r="F20" s="54">
        <v>164813583861</v>
      </c>
      <c r="G20" s="54">
        <v>103438994948</v>
      </c>
      <c r="H20" s="54">
        <v>132387316556</v>
      </c>
      <c r="I20" s="54">
        <v>418787203318</v>
      </c>
      <c r="J20" s="54">
        <v>134666607913</v>
      </c>
      <c r="K20" s="54">
        <v>433637809561</v>
      </c>
      <c r="L20" s="54">
        <v>91760677628</v>
      </c>
      <c r="M20" s="54">
        <v>401892280885</v>
      </c>
    </row>
    <row r="21" spans="1:13" x14ac:dyDescent="0.25">
      <c r="A21" s="72">
        <v>4</v>
      </c>
      <c r="B21" s="72">
        <v>3</v>
      </c>
      <c r="C21" s="72">
        <v>4</v>
      </c>
      <c r="D21" s="73" t="s">
        <v>92</v>
      </c>
      <c r="E21" s="53">
        <v>1001583024000</v>
      </c>
      <c r="F21" s="53">
        <v>217357669000</v>
      </c>
      <c r="G21" s="53">
        <v>237091054000</v>
      </c>
      <c r="H21" s="53">
        <v>198125572000</v>
      </c>
      <c r="I21" s="53">
        <v>225371373000</v>
      </c>
      <c r="J21" s="53">
        <v>107047516000</v>
      </c>
      <c r="K21" s="53">
        <v>217608584000</v>
      </c>
      <c r="L21" s="53">
        <v>132989772000</v>
      </c>
      <c r="M21" s="53">
        <v>133704247000</v>
      </c>
    </row>
    <row r="22" spans="1:13" x14ac:dyDescent="0.25">
      <c r="A22" s="65">
        <v>4</v>
      </c>
      <c r="B22" s="65">
        <v>3</v>
      </c>
      <c r="C22" s="65">
        <v>5</v>
      </c>
      <c r="D22" s="66" t="s">
        <v>93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x14ac:dyDescent="0.25">
      <c r="A23" s="72">
        <v>4</v>
      </c>
      <c r="B23" s="72">
        <v>3</v>
      </c>
      <c r="C23" s="72">
        <v>6</v>
      </c>
      <c r="D23" s="73" t="s">
        <v>94</v>
      </c>
      <c r="E23" s="53">
        <v>2410023776</v>
      </c>
      <c r="F23" s="53">
        <v>0</v>
      </c>
      <c r="G23" s="53">
        <v>898000000</v>
      </c>
      <c r="H23" s="53">
        <v>105051356000</v>
      </c>
      <c r="I23" s="53">
        <v>0</v>
      </c>
      <c r="J23" s="53">
        <v>30224500000</v>
      </c>
      <c r="K23" s="53">
        <v>12586000000</v>
      </c>
      <c r="L23" s="53">
        <v>53224452000</v>
      </c>
      <c r="M23" s="53">
        <v>26010850000</v>
      </c>
    </row>
    <row r="24" spans="1:13" x14ac:dyDescent="0.25">
      <c r="A24" s="59">
        <v>5</v>
      </c>
      <c r="B24" s="59"/>
      <c r="C24" s="59"/>
      <c r="D24" s="70" t="s">
        <v>95</v>
      </c>
      <c r="E24" s="51">
        <f t="shared" ref="E24:M24" si="4">E25+E34</f>
        <v>6192155517940</v>
      </c>
      <c r="F24" s="51">
        <f t="shared" si="4"/>
        <v>1725537969208</v>
      </c>
      <c r="G24" s="51">
        <f t="shared" si="4"/>
        <v>1640017295719</v>
      </c>
      <c r="H24" s="51">
        <f t="shared" si="4"/>
        <v>1909367171714</v>
      </c>
      <c r="I24" s="51">
        <f t="shared" si="4"/>
        <v>3512788491741</v>
      </c>
      <c r="J24" s="51">
        <f t="shared" si="4"/>
        <v>1222804814553</v>
      </c>
      <c r="K24" s="51">
        <f t="shared" si="4"/>
        <v>2656087931653</v>
      </c>
      <c r="L24" s="51">
        <f t="shared" si="4"/>
        <v>949970142088</v>
      </c>
      <c r="M24" s="51">
        <f t="shared" si="4"/>
        <v>6128937574158</v>
      </c>
    </row>
    <row r="25" spans="1:13" x14ac:dyDescent="0.25">
      <c r="A25" s="60">
        <v>5</v>
      </c>
      <c r="B25" s="60">
        <v>1</v>
      </c>
      <c r="C25" s="60"/>
      <c r="D25" s="71" t="s">
        <v>96</v>
      </c>
      <c r="E25" s="52">
        <f t="shared" ref="E25:M25" si="5">SUM(E26:E33)</f>
        <v>4158384683766</v>
      </c>
      <c r="F25" s="52">
        <f t="shared" si="5"/>
        <v>995084171607</v>
      </c>
      <c r="G25" s="52">
        <f t="shared" si="5"/>
        <v>1145552469088</v>
      </c>
      <c r="H25" s="52">
        <f t="shared" si="5"/>
        <v>1045143018303</v>
      </c>
      <c r="I25" s="52">
        <f t="shared" si="5"/>
        <v>1415352320679</v>
      </c>
      <c r="J25" s="52">
        <f t="shared" si="5"/>
        <v>624028621319</v>
      </c>
      <c r="K25" s="52">
        <f t="shared" si="5"/>
        <v>1196020721225</v>
      </c>
      <c r="L25" s="52">
        <f t="shared" si="5"/>
        <v>544664411474</v>
      </c>
      <c r="M25" s="52">
        <f t="shared" si="5"/>
        <v>777652950138</v>
      </c>
    </row>
    <row r="26" spans="1:13" x14ac:dyDescent="0.25">
      <c r="A26" s="72">
        <v>5</v>
      </c>
      <c r="B26" s="72">
        <v>1</v>
      </c>
      <c r="C26" s="72">
        <v>1</v>
      </c>
      <c r="D26" s="73" t="s">
        <v>97</v>
      </c>
      <c r="E26" s="53">
        <v>626105421399</v>
      </c>
      <c r="F26" s="53">
        <v>895201567001</v>
      </c>
      <c r="G26" s="53">
        <v>1061330409887</v>
      </c>
      <c r="H26" s="53">
        <v>969243364898</v>
      </c>
      <c r="I26" s="53">
        <v>1228565126720</v>
      </c>
      <c r="J26" s="53">
        <v>567806763507</v>
      </c>
      <c r="K26" s="53">
        <v>1174823008938</v>
      </c>
      <c r="L26" s="53">
        <v>528762679514</v>
      </c>
      <c r="M26" s="53">
        <v>736443916489</v>
      </c>
    </row>
    <row r="27" spans="1:13" x14ac:dyDescent="0.25">
      <c r="A27" s="72">
        <v>5</v>
      </c>
      <c r="B27" s="72">
        <v>1</v>
      </c>
      <c r="C27" s="72">
        <v>2</v>
      </c>
      <c r="D27" s="73" t="s">
        <v>98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x14ac:dyDescent="0.25">
      <c r="A28" s="72">
        <v>5</v>
      </c>
      <c r="B28" s="72">
        <v>1</v>
      </c>
      <c r="C28" s="72">
        <v>3</v>
      </c>
      <c r="D28" s="73" t="s">
        <v>99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3322656000</v>
      </c>
      <c r="K28" s="53">
        <v>0</v>
      </c>
      <c r="L28" s="53">
        <v>0</v>
      </c>
      <c r="M28" s="53">
        <v>0</v>
      </c>
    </row>
    <row r="29" spans="1:13" x14ac:dyDescent="0.25">
      <c r="A29" s="72">
        <v>5</v>
      </c>
      <c r="B29" s="72">
        <v>1</v>
      </c>
      <c r="C29" s="72">
        <v>4</v>
      </c>
      <c r="D29" s="73" t="s">
        <v>100</v>
      </c>
      <c r="E29" s="53">
        <v>1681652739697</v>
      </c>
      <c r="F29" s="53">
        <v>64988948700</v>
      </c>
      <c r="G29" s="53">
        <v>32527278366</v>
      </c>
      <c r="H29" s="53">
        <v>42601441800</v>
      </c>
      <c r="I29" s="53">
        <v>110164906835</v>
      </c>
      <c r="J29" s="53">
        <v>32892257725</v>
      </c>
      <c r="K29" s="53">
        <v>19295000000</v>
      </c>
      <c r="L29" s="53">
        <v>14714692200</v>
      </c>
      <c r="M29" s="53">
        <v>40314744400</v>
      </c>
    </row>
    <row r="30" spans="1:13" x14ac:dyDescent="0.25">
      <c r="A30" s="72">
        <v>5</v>
      </c>
      <c r="B30" s="72">
        <v>1</v>
      </c>
      <c r="C30" s="72">
        <v>5</v>
      </c>
      <c r="D30" s="73" t="s">
        <v>101</v>
      </c>
      <c r="E30" s="53">
        <v>86602000000</v>
      </c>
      <c r="F30" s="53">
        <v>3995089190</v>
      </c>
      <c r="G30" s="53">
        <v>18503129035</v>
      </c>
      <c r="H30" s="53">
        <v>14723011231</v>
      </c>
      <c r="I30" s="53">
        <v>0</v>
      </c>
      <c r="J30" s="53">
        <v>19482623675</v>
      </c>
      <c r="K30" s="53">
        <v>616250000</v>
      </c>
      <c r="L30" s="53">
        <v>348820000</v>
      </c>
      <c r="M30" s="53">
        <v>308100000</v>
      </c>
    </row>
    <row r="31" spans="1:13" x14ac:dyDescent="0.25">
      <c r="A31" s="63">
        <v>5</v>
      </c>
      <c r="B31" s="63">
        <v>1</v>
      </c>
      <c r="C31" s="63">
        <v>6</v>
      </c>
      <c r="D31" s="64" t="s">
        <v>102</v>
      </c>
      <c r="E31" s="54">
        <v>1764024522670</v>
      </c>
      <c r="F31" s="54">
        <v>27777332316</v>
      </c>
      <c r="G31" s="54">
        <v>7021327364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 x14ac:dyDescent="0.25">
      <c r="A32" s="65">
        <v>5</v>
      </c>
      <c r="B32" s="65">
        <v>1</v>
      </c>
      <c r="C32" s="65">
        <v>7</v>
      </c>
      <c r="D32" s="66" t="s">
        <v>103</v>
      </c>
      <c r="E32" s="55">
        <v>0</v>
      </c>
      <c r="F32" s="55">
        <v>0</v>
      </c>
      <c r="G32" s="55">
        <v>25600873436</v>
      </c>
      <c r="H32" s="55">
        <v>18477136374</v>
      </c>
      <c r="I32" s="55">
        <v>72861518066</v>
      </c>
      <c r="J32" s="55">
        <v>512320412</v>
      </c>
      <c r="K32" s="55">
        <v>1062421005</v>
      </c>
      <c r="L32" s="55">
        <v>816219760</v>
      </c>
      <c r="M32" s="55">
        <v>314669281</v>
      </c>
    </row>
    <row r="33" spans="1:13" x14ac:dyDescent="0.25">
      <c r="A33" s="72">
        <v>5</v>
      </c>
      <c r="B33" s="72">
        <v>1</v>
      </c>
      <c r="C33" s="72">
        <v>8</v>
      </c>
      <c r="D33" s="73" t="s">
        <v>104</v>
      </c>
      <c r="E33" s="53">
        <v>0</v>
      </c>
      <c r="F33" s="53">
        <v>3121234400</v>
      </c>
      <c r="G33" s="53">
        <v>569451000</v>
      </c>
      <c r="H33" s="53">
        <v>98064000</v>
      </c>
      <c r="I33" s="53">
        <v>3760769058</v>
      </c>
      <c r="J33" s="53">
        <v>12000000</v>
      </c>
      <c r="K33" s="53">
        <v>224041282</v>
      </c>
      <c r="L33" s="53">
        <v>22000000</v>
      </c>
      <c r="M33" s="53">
        <v>271519968</v>
      </c>
    </row>
    <row r="34" spans="1:13" x14ac:dyDescent="0.25">
      <c r="A34" s="60">
        <v>5</v>
      </c>
      <c r="B34" s="60">
        <v>2</v>
      </c>
      <c r="C34" s="60"/>
      <c r="D34" s="71" t="s">
        <v>105</v>
      </c>
      <c r="E34" s="52">
        <f t="shared" ref="E34:M34" si="6">SUM(E35:E37)</f>
        <v>2033770834174</v>
      </c>
      <c r="F34" s="52">
        <f t="shared" si="6"/>
        <v>730453797601</v>
      </c>
      <c r="G34" s="52">
        <f t="shared" si="6"/>
        <v>494464826631</v>
      </c>
      <c r="H34" s="52">
        <f t="shared" si="6"/>
        <v>864224153411</v>
      </c>
      <c r="I34" s="52">
        <f t="shared" si="6"/>
        <v>2097436171062</v>
      </c>
      <c r="J34" s="52">
        <f t="shared" si="6"/>
        <v>598776193234</v>
      </c>
      <c r="K34" s="52">
        <f t="shared" si="6"/>
        <v>1460067210428</v>
      </c>
      <c r="L34" s="52">
        <f t="shared" si="6"/>
        <v>405305730614</v>
      </c>
      <c r="M34" s="52">
        <f t="shared" si="6"/>
        <v>5351284624020</v>
      </c>
    </row>
    <row r="35" spans="1:13" x14ac:dyDescent="0.25">
      <c r="A35" s="72">
        <v>5</v>
      </c>
      <c r="B35" s="72">
        <v>2</v>
      </c>
      <c r="C35" s="72">
        <v>1</v>
      </c>
      <c r="D35" s="73" t="s">
        <v>97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</row>
    <row r="36" spans="1:13" x14ac:dyDescent="0.25">
      <c r="A36" s="72">
        <v>5</v>
      </c>
      <c r="B36" s="72">
        <v>2</v>
      </c>
      <c r="C36" s="72">
        <v>2</v>
      </c>
      <c r="D36" s="73" t="s">
        <v>106</v>
      </c>
      <c r="E36" s="53">
        <v>1342286491217</v>
      </c>
      <c r="F36" s="53">
        <v>335246282605</v>
      </c>
      <c r="G36" s="53">
        <v>203182348887</v>
      </c>
      <c r="H36" s="53">
        <v>507459408501</v>
      </c>
      <c r="I36" s="53">
        <v>845891236995</v>
      </c>
      <c r="J36" s="53">
        <v>281231356115</v>
      </c>
      <c r="K36" s="53">
        <v>1011718973854</v>
      </c>
      <c r="L36" s="53">
        <v>253996563819</v>
      </c>
      <c r="M36" s="53">
        <v>601077705839</v>
      </c>
    </row>
    <row r="37" spans="1:13" x14ac:dyDescent="0.25">
      <c r="A37" s="72">
        <v>5</v>
      </c>
      <c r="B37" s="72">
        <v>2</v>
      </c>
      <c r="C37" s="72">
        <v>3</v>
      </c>
      <c r="D37" s="73" t="s">
        <v>107</v>
      </c>
      <c r="E37" s="53">
        <v>691484342957</v>
      </c>
      <c r="F37" s="53">
        <v>395207514996</v>
      </c>
      <c r="G37" s="53">
        <v>291282477744</v>
      </c>
      <c r="H37" s="53">
        <v>356764744910</v>
      </c>
      <c r="I37" s="53">
        <v>1251544934067</v>
      </c>
      <c r="J37" s="53">
        <v>317544837119</v>
      </c>
      <c r="K37" s="53">
        <v>448348236574</v>
      </c>
      <c r="L37" s="53">
        <v>151309166795</v>
      </c>
      <c r="M37" s="53">
        <v>4750206918181</v>
      </c>
    </row>
    <row r="38" spans="1:13" x14ac:dyDescent="0.25">
      <c r="A38" s="67"/>
      <c r="B38" s="67"/>
      <c r="C38" s="67"/>
      <c r="D38" s="68" t="s">
        <v>108</v>
      </c>
      <c r="E38" s="56">
        <f t="shared" ref="E38:M38" si="7">E7-E24</f>
        <v>876277344715</v>
      </c>
      <c r="F38" s="56">
        <f t="shared" si="7"/>
        <v>70693819040.149902</v>
      </c>
      <c r="G38" s="56">
        <f t="shared" si="7"/>
        <v>107012198827.23999</v>
      </c>
      <c r="H38" s="56">
        <f t="shared" si="7"/>
        <v>102701145693</v>
      </c>
      <c r="I38" s="56">
        <f t="shared" si="7"/>
        <v>185585761100</v>
      </c>
      <c r="J38" s="56">
        <f t="shared" si="7"/>
        <v>81600939649</v>
      </c>
      <c r="K38" s="56">
        <f t="shared" si="7"/>
        <v>360314438207</v>
      </c>
      <c r="L38" s="56">
        <f t="shared" si="7"/>
        <v>14215624879</v>
      </c>
      <c r="M38" s="56">
        <f t="shared" si="7"/>
        <v>208459123947</v>
      </c>
    </row>
    <row r="39" spans="1:13" x14ac:dyDescent="0.25">
      <c r="A39" s="59">
        <v>6</v>
      </c>
      <c r="B39" s="59"/>
      <c r="C39" s="59"/>
      <c r="D39" s="70" t="s">
        <v>109</v>
      </c>
      <c r="E39" s="51">
        <f t="shared" ref="E39:M39" si="8">E40-E48</f>
        <v>1031716863441</v>
      </c>
      <c r="F39" s="51">
        <f t="shared" si="8"/>
        <v>52094925490</v>
      </c>
      <c r="G39" s="51">
        <f t="shared" si="8"/>
        <v>164485232602</v>
      </c>
      <c r="H39" s="51">
        <f t="shared" si="8"/>
        <v>381146362635</v>
      </c>
      <c r="I39" s="51">
        <f t="shared" si="8"/>
        <v>692784054082</v>
      </c>
      <c r="J39" s="51">
        <f t="shared" si="8"/>
        <v>270187539105</v>
      </c>
      <c r="K39" s="51">
        <f t="shared" si="8"/>
        <v>533065298048</v>
      </c>
      <c r="L39" s="51">
        <f t="shared" si="8"/>
        <v>64321024772</v>
      </c>
      <c r="M39" s="51">
        <f t="shared" si="8"/>
        <v>546065116755.17004</v>
      </c>
    </row>
    <row r="40" spans="1:13" x14ac:dyDescent="0.25">
      <c r="A40" s="60">
        <v>6</v>
      </c>
      <c r="B40" s="60">
        <v>1</v>
      </c>
      <c r="C40" s="60"/>
      <c r="D40" s="71" t="s">
        <v>110</v>
      </c>
      <c r="E40" s="52">
        <f t="shared" ref="E40:M40" si="9">SUM(E41:E47)</f>
        <v>1069804863441</v>
      </c>
      <c r="F40" s="52">
        <f t="shared" si="9"/>
        <v>58625328490</v>
      </c>
      <c r="G40" s="52">
        <f t="shared" si="9"/>
        <v>164485232602</v>
      </c>
      <c r="H40" s="52">
        <f t="shared" si="9"/>
        <v>392146362635</v>
      </c>
      <c r="I40" s="52">
        <f t="shared" si="9"/>
        <v>723484054082</v>
      </c>
      <c r="J40" s="52">
        <f t="shared" si="9"/>
        <v>287509439105</v>
      </c>
      <c r="K40" s="52">
        <f t="shared" si="9"/>
        <v>533065298048</v>
      </c>
      <c r="L40" s="52">
        <f t="shared" si="9"/>
        <v>64398385047</v>
      </c>
      <c r="M40" s="52">
        <f t="shared" si="9"/>
        <v>567845116755.17004</v>
      </c>
    </row>
    <row r="41" spans="1:13" x14ac:dyDescent="0.25">
      <c r="A41" s="72">
        <v>6</v>
      </c>
      <c r="B41" s="72">
        <v>1</v>
      </c>
      <c r="C41" s="72">
        <v>1</v>
      </c>
      <c r="D41" s="73" t="s">
        <v>111</v>
      </c>
      <c r="E41" s="53">
        <v>1069804863441</v>
      </c>
      <c r="F41" s="53">
        <v>58575646490</v>
      </c>
      <c r="G41" s="53">
        <v>164485232602</v>
      </c>
      <c r="H41" s="53">
        <v>385608448042</v>
      </c>
      <c r="I41" s="53">
        <v>700200814460</v>
      </c>
      <c r="J41" s="53">
        <v>287509439105</v>
      </c>
      <c r="K41" s="53">
        <v>533065298048</v>
      </c>
      <c r="L41" s="53">
        <v>64398385047</v>
      </c>
      <c r="M41" s="53">
        <v>567845116755.17004</v>
      </c>
    </row>
    <row r="42" spans="1:13" x14ac:dyDescent="0.25">
      <c r="A42" s="72">
        <v>6</v>
      </c>
      <c r="B42" s="72">
        <v>1</v>
      </c>
      <c r="C42" s="72">
        <v>2</v>
      </c>
      <c r="D42" s="73" t="s">
        <v>112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</row>
    <row r="43" spans="1:13" x14ac:dyDescent="0.25">
      <c r="A43" s="72">
        <v>6</v>
      </c>
      <c r="B43" s="72">
        <v>1</v>
      </c>
      <c r="C43" s="72">
        <v>3</v>
      </c>
      <c r="D43" s="73" t="s">
        <v>113</v>
      </c>
      <c r="E43" s="53">
        <v>0</v>
      </c>
      <c r="F43" s="53">
        <v>0</v>
      </c>
      <c r="G43" s="53">
        <v>0</v>
      </c>
      <c r="H43" s="53">
        <v>6537914593</v>
      </c>
      <c r="I43" s="53">
        <v>23283239622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5">
      <c r="A44" s="72">
        <v>6</v>
      </c>
      <c r="B44" s="72">
        <v>1</v>
      </c>
      <c r="C44" s="72">
        <v>4</v>
      </c>
      <c r="D44" s="73" t="s">
        <v>114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5">
      <c r="A45" s="72">
        <v>6</v>
      </c>
      <c r="B45" s="72">
        <v>1</v>
      </c>
      <c r="C45" s="72">
        <v>5</v>
      </c>
      <c r="D45" s="73" t="s">
        <v>115</v>
      </c>
      <c r="E45" s="53">
        <v>0</v>
      </c>
      <c r="F45" s="53">
        <v>49682000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x14ac:dyDescent="0.25">
      <c r="A46" s="72">
        <v>6</v>
      </c>
      <c r="B46" s="72">
        <v>1</v>
      </c>
      <c r="C46" s="72">
        <v>6</v>
      </c>
      <c r="D46" s="73" t="s">
        <v>116</v>
      </c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72">
        <v>6</v>
      </c>
      <c r="B47" s="72">
        <v>1</v>
      </c>
      <c r="C47" s="72">
        <v>7</v>
      </c>
      <c r="D47" s="73" t="s">
        <v>117</v>
      </c>
      <c r="E47" s="53"/>
      <c r="F47" s="53"/>
      <c r="G47" s="53"/>
      <c r="H47" s="53"/>
      <c r="I47" s="53"/>
      <c r="J47" s="53"/>
      <c r="K47" s="53"/>
      <c r="L47" s="53"/>
      <c r="M47" s="53"/>
    </row>
    <row r="48" spans="1:13" x14ac:dyDescent="0.25">
      <c r="A48" s="60">
        <v>6</v>
      </c>
      <c r="B48" s="60">
        <v>2</v>
      </c>
      <c r="C48" s="60"/>
      <c r="D48" s="71" t="s">
        <v>118</v>
      </c>
      <c r="E48" s="52">
        <f t="shared" ref="E48:M48" si="10">SUM(E49:E55)</f>
        <v>38088000000</v>
      </c>
      <c r="F48" s="52">
        <f t="shared" si="10"/>
        <v>6530403000</v>
      </c>
      <c r="G48" s="52">
        <f t="shared" si="10"/>
        <v>0</v>
      </c>
      <c r="H48" s="52">
        <f t="shared" si="10"/>
        <v>11000000000</v>
      </c>
      <c r="I48" s="52">
        <f t="shared" si="10"/>
        <v>30700000000</v>
      </c>
      <c r="J48" s="52">
        <f t="shared" si="10"/>
        <v>17321900000</v>
      </c>
      <c r="K48" s="52">
        <f t="shared" si="10"/>
        <v>0</v>
      </c>
      <c r="L48" s="52">
        <f t="shared" si="10"/>
        <v>77360275</v>
      </c>
      <c r="M48" s="52">
        <f t="shared" si="10"/>
        <v>21780000000</v>
      </c>
    </row>
    <row r="49" spans="1:13" x14ac:dyDescent="0.25">
      <c r="A49" s="72">
        <v>6</v>
      </c>
      <c r="B49" s="72">
        <v>2</v>
      </c>
      <c r="C49" s="72">
        <v>1</v>
      </c>
      <c r="D49" s="73" t="s">
        <v>119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10000000000</v>
      </c>
      <c r="K49" s="53">
        <v>0</v>
      </c>
      <c r="L49" s="53">
        <v>0</v>
      </c>
      <c r="M49" s="53">
        <v>0</v>
      </c>
    </row>
    <row r="50" spans="1:13" x14ac:dyDescent="0.25">
      <c r="A50" s="72">
        <v>6</v>
      </c>
      <c r="B50" s="72">
        <v>2</v>
      </c>
      <c r="C50" s="72">
        <v>2</v>
      </c>
      <c r="D50" s="73" t="s">
        <v>120</v>
      </c>
      <c r="E50" s="53">
        <v>38088000000</v>
      </c>
      <c r="F50" s="53">
        <v>6530403000</v>
      </c>
      <c r="G50" s="53">
        <v>0</v>
      </c>
      <c r="H50" s="53">
        <v>11000000000</v>
      </c>
      <c r="I50" s="53">
        <v>30700000000</v>
      </c>
      <c r="J50" s="53">
        <v>7321900000</v>
      </c>
      <c r="K50" s="53">
        <v>0</v>
      </c>
      <c r="L50" s="53">
        <v>0</v>
      </c>
      <c r="M50" s="53">
        <v>21780000000</v>
      </c>
    </row>
    <row r="51" spans="1:13" x14ac:dyDescent="0.25">
      <c r="A51" s="72">
        <v>6</v>
      </c>
      <c r="B51" s="72">
        <v>2</v>
      </c>
      <c r="C51" s="72">
        <v>3</v>
      </c>
      <c r="D51" s="73" t="s">
        <v>121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77360275</v>
      </c>
      <c r="M51" s="53">
        <v>0</v>
      </c>
    </row>
    <row r="52" spans="1:13" x14ac:dyDescent="0.25">
      <c r="A52" s="72">
        <v>6</v>
      </c>
      <c r="B52" s="72">
        <v>2</v>
      </c>
      <c r="C52" s="72">
        <v>4</v>
      </c>
      <c r="D52" s="73" t="s">
        <v>122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</row>
    <row r="53" spans="1:13" x14ac:dyDescent="0.25">
      <c r="A53" s="72">
        <v>6</v>
      </c>
      <c r="B53" s="72">
        <v>2</v>
      </c>
      <c r="C53" s="72">
        <v>5</v>
      </c>
      <c r="D53" s="73" t="s">
        <v>123</v>
      </c>
      <c r="E53" s="53"/>
      <c r="F53" s="53"/>
      <c r="G53" s="53"/>
      <c r="H53" s="53"/>
      <c r="I53" s="53"/>
      <c r="J53" s="53"/>
      <c r="K53" s="53"/>
      <c r="L53" s="53"/>
      <c r="M53" s="53"/>
    </row>
    <row r="54" spans="1:13" x14ac:dyDescent="0.25">
      <c r="A54" s="72">
        <v>6</v>
      </c>
      <c r="B54" s="72">
        <v>2</v>
      </c>
      <c r="C54" s="72">
        <v>6</v>
      </c>
      <c r="D54" s="73" t="s">
        <v>124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</row>
    <row r="55" spans="1:13" x14ac:dyDescent="0.25">
      <c r="A55" s="72">
        <v>6</v>
      </c>
      <c r="B55" s="72">
        <v>2</v>
      </c>
      <c r="C55" s="72">
        <v>7</v>
      </c>
      <c r="D55" s="73" t="s">
        <v>125</v>
      </c>
      <c r="E55" s="53"/>
      <c r="F55" s="53"/>
      <c r="G55" s="53"/>
      <c r="H55" s="53"/>
      <c r="I55" s="53"/>
      <c r="J55" s="53"/>
      <c r="K55" s="53"/>
      <c r="L55" s="53"/>
      <c r="M55" s="53"/>
    </row>
    <row r="56" spans="1:13" x14ac:dyDescent="0.25">
      <c r="A56" s="67"/>
      <c r="B56" s="67"/>
      <c r="C56" s="67"/>
      <c r="D56" s="68" t="s">
        <v>126</v>
      </c>
      <c r="E56" s="56">
        <f t="shared" ref="E56:M56" si="11">E38+E39</f>
        <v>1907994208156</v>
      </c>
      <c r="F56" s="56">
        <f t="shared" si="11"/>
        <v>122788744530.1499</v>
      </c>
      <c r="G56" s="56">
        <f t="shared" si="11"/>
        <v>271497431429.23999</v>
      </c>
      <c r="H56" s="56">
        <f t="shared" si="11"/>
        <v>483847508328</v>
      </c>
      <c r="I56" s="56">
        <f t="shared" si="11"/>
        <v>878369815182</v>
      </c>
      <c r="J56" s="56">
        <f t="shared" si="11"/>
        <v>351788478754</v>
      </c>
      <c r="K56" s="56">
        <f t="shared" si="11"/>
        <v>893379736255</v>
      </c>
      <c r="L56" s="56">
        <f t="shared" si="11"/>
        <v>78536649651</v>
      </c>
      <c r="M56" s="56">
        <f t="shared" si="11"/>
        <v>754524240702.17004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C968-8C80-4BEC-8287-AFF018BA93D3}">
  <dimension ref="A1:J51"/>
  <sheetViews>
    <sheetView workbookViewId="0">
      <selection activeCell="A4" sqref="A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71</v>
      </c>
    </row>
    <row r="4" spans="1:10" x14ac:dyDescent="0.25">
      <c r="A4" s="47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7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8" t="s">
        <v>2</v>
      </c>
      <c r="B6" s="1" t="s">
        <v>67</v>
      </c>
      <c r="C6" s="1" t="s">
        <v>68</v>
      </c>
      <c r="D6" s="1" t="s">
        <v>68</v>
      </c>
      <c r="E6" s="1" t="s">
        <v>68</v>
      </c>
      <c r="F6" s="1" t="s">
        <v>68</v>
      </c>
      <c r="G6" s="1" t="s">
        <v>67</v>
      </c>
      <c r="H6" s="1" t="s">
        <v>67</v>
      </c>
      <c r="I6" s="1" t="s">
        <v>68</v>
      </c>
      <c r="J6" s="1" t="s">
        <v>67</v>
      </c>
    </row>
    <row r="7" spans="1:10" x14ac:dyDescent="0.25">
      <c r="A7" s="9" t="s">
        <v>3</v>
      </c>
      <c r="B7" s="2">
        <f t="shared" ref="B7:J7" si="0">B8+B18+B21+B29+B31</f>
        <v>16045134326314.68</v>
      </c>
      <c r="C7" s="2">
        <f t="shared" si="0"/>
        <v>4375606505872.0801</v>
      </c>
      <c r="D7" s="2">
        <f t="shared" si="0"/>
        <v>2827251001848.9702</v>
      </c>
      <c r="E7" s="2">
        <f t="shared" si="0"/>
        <v>3846741454297.5405</v>
      </c>
      <c r="F7" s="2">
        <f t="shared" si="0"/>
        <v>11961568769050.58</v>
      </c>
      <c r="G7" s="2">
        <f t="shared" si="0"/>
        <v>3352412944014</v>
      </c>
      <c r="H7" s="2">
        <f t="shared" si="0"/>
        <v>7580528269909.2988</v>
      </c>
      <c r="I7" s="2">
        <f t="shared" si="0"/>
        <v>2208934685576.3599</v>
      </c>
      <c r="J7" s="2">
        <f t="shared" si="0"/>
        <v>19138345302900.914</v>
      </c>
    </row>
    <row r="8" spans="1:10" x14ac:dyDescent="0.25">
      <c r="A8" s="10" t="s">
        <v>4</v>
      </c>
      <c r="B8" s="3">
        <f t="shared" ref="B8:J8" si="1">SUM(B9:B17)</f>
        <v>858354101675.56995</v>
      </c>
      <c r="C8" s="3">
        <f t="shared" si="1"/>
        <v>281716952694.95996</v>
      </c>
      <c r="D8" s="3">
        <f t="shared" si="1"/>
        <v>273140560657.74997</v>
      </c>
      <c r="E8" s="3">
        <f t="shared" si="1"/>
        <v>741018449761.75</v>
      </c>
      <c r="F8" s="3">
        <f t="shared" si="1"/>
        <v>1376804452651.6301</v>
      </c>
      <c r="G8" s="3">
        <f t="shared" si="1"/>
        <v>232602495103</v>
      </c>
      <c r="H8" s="3">
        <f t="shared" si="1"/>
        <v>1164612862061.05</v>
      </c>
      <c r="I8" s="3">
        <f t="shared" si="1"/>
        <v>148047743078.37</v>
      </c>
      <c r="J8" s="3">
        <f t="shared" si="1"/>
        <v>1039225258128.0302</v>
      </c>
    </row>
    <row r="9" spans="1:10" x14ac:dyDescent="0.25">
      <c r="A9" s="11" t="s">
        <v>5</v>
      </c>
      <c r="B9" s="4">
        <v>752408997711.14001</v>
      </c>
      <c r="C9" s="4">
        <v>158388634716.81</v>
      </c>
      <c r="D9" s="4">
        <v>200153788267.84</v>
      </c>
      <c r="E9" s="4">
        <v>422143428288</v>
      </c>
      <c r="F9" s="4">
        <v>1057914307598.16</v>
      </c>
      <c r="G9" s="4">
        <v>158971963867</v>
      </c>
      <c r="H9" s="4">
        <v>892999456919.21997</v>
      </c>
      <c r="I9" s="4">
        <v>85960801615</v>
      </c>
      <c r="J9" s="4">
        <v>544749456128</v>
      </c>
    </row>
    <row r="10" spans="1:10" x14ac:dyDescent="0.25">
      <c r="A10" s="13" t="s">
        <v>6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13" t="s">
        <v>7</v>
      </c>
      <c r="B11" s="5">
        <v>8192231749.0699997</v>
      </c>
      <c r="C11" s="5">
        <v>23729494502</v>
      </c>
      <c r="D11" s="5">
        <v>102089329628</v>
      </c>
      <c r="E11" s="5">
        <v>248925492949.37</v>
      </c>
      <c r="F11" s="5">
        <v>790945512949.82996</v>
      </c>
      <c r="G11" s="5">
        <v>109991652842</v>
      </c>
      <c r="H11" s="5">
        <v>935724328382</v>
      </c>
      <c r="I11" s="5">
        <v>118025915068</v>
      </c>
      <c r="J11" s="5">
        <v>1066334836118.16</v>
      </c>
    </row>
    <row r="12" spans="1:10" x14ac:dyDescent="0.25">
      <c r="A12" s="13" t="s">
        <v>8</v>
      </c>
      <c r="B12" s="5">
        <v>12334054873</v>
      </c>
      <c r="C12" s="5">
        <v>27730863809</v>
      </c>
      <c r="D12" s="5">
        <v>21178761585</v>
      </c>
      <c r="E12" s="5">
        <v>46417459536.559998</v>
      </c>
      <c r="F12" s="5"/>
      <c r="G12" s="5">
        <v>32003276122</v>
      </c>
      <c r="H12" s="5">
        <v>20916819284</v>
      </c>
      <c r="I12" s="5">
        <v>19905708710.799999</v>
      </c>
      <c r="J12" s="5">
        <v>726822145</v>
      </c>
    </row>
    <row r="13" spans="1:10" x14ac:dyDescent="0.25">
      <c r="A13" s="13" t="s">
        <v>9</v>
      </c>
      <c r="B13" s="5">
        <v>-2212258617.2199998</v>
      </c>
      <c r="C13" s="5">
        <v>-20227353636.349998</v>
      </c>
      <c r="D13" s="5">
        <v>-87345493212.089996</v>
      </c>
      <c r="E13" s="12">
        <v>-172370263650.29999</v>
      </c>
      <c r="F13" s="5">
        <v>-539156627181.28003</v>
      </c>
      <c r="G13" s="5">
        <v>-93918344826</v>
      </c>
      <c r="H13" s="5">
        <v>-794983276592.66003</v>
      </c>
      <c r="I13" s="12">
        <v>-88815732873.160004</v>
      </c>
      <c r="J13" s="5">
        <v>-639896018660.01001</v>
      </c>
    </row>
    <row r="14" spans="1:10" x14ac:dyDescent="0.25">
      <c r="A14" s="13" t="s">
        <v>10</v>
      </c>
      <c r="B14" s="5">
        <v>4147596910.4699998</v>
      </c>
      <c r="C14" s="5">
        <v>401346821.5</v>
      </c>
      <c r="D14" s="5">
        <v>2693872200</v>
      </c>
      <c r="E14" s="5">
        <v>977655108.34000003</v>
      </c>
      <c r="F14" s="5">
        <v>103658636.33</v>
      </c>
      <c r="G14" s="5">
        <v>5290843318</v>
      </c>
      <c r="H14" s="5">
        <v>162094887.15000001</v>
      </c>
      <c r="I14" s="12">
        <v>666477473.51999998</v>
      </c>
      <c r="J14" s="5">
        <v>7853075469.0400009</v>
      </c>
    </row>
    <row r="15" spans="1:10" x14ac:dyDescent="0.25">
      <c r="A15" s="13" t="s">
        <v>11</v>
      </c>
      <c r="B15" s="5">
        <v>83483479049.110001</v>
      </c>
      <c r="C15" s="5">
        <v>91693966482</v>
      </c>
      <c r="D15" s="5">
        <v>34370302189</v>
      </c>
      <c r="E15" s="5">
        <v>194924677529.78</v>
      </c>
      <c r="F15" s="5">
        <v>66997600648.589996</v>
      </c>
      <c r="G15" s="5">
        <v>20263103780</v>
      </c>
      <c r="H15" s="5">
        <v>109793439181.34</v>
      </c>
      <c r="I15" s="5">
        <v>12304573084.209999</v>
      </c>
      <c r="J15" s="5">
        <v>59457086927.839996</v>
      </c>
    </row>
    <row r="16" spans="1:10" x14ac:dyDescent="0.25">
      <c r="A16" s="13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3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0" t="s">
        <v>14</v>
      </c>
      <c r="B18" s="3">
        <f t="shared" ref="B18:J18" si="2">SUM(B19:B20)</f>
        <v>896679606921.5</v>
      </c>
      <c r="C18" s="3">
        <f t="shared" si="2"/>
        <v>110870573848.37</v>
      </c>
      <c r="D18" s="3">
        <f t="shared" si="2"/>
        <v>69509621510.229996</v>
      </c>
      <c r="E18" s="3">
        <f t="shared" si="2"/>
        <v>185310178415.69</v>
      </c>
      <c r="F18" s="3">
        <f t="shared" si="2"/>
        <v>1075441683084.73</v>
      </c>
      <c r="G18" s="3">
        <f t="shared" si="2"/>
        <v>378196459215</v>
      </c>
      <c r="H18" s="3">
        <f t="shared" si="2"/>
        <v>115109612868.5</v>
      </c>
      <c r="I18" s="3">
        <f t="shared" si="2"/>
        <v>0</v>
      </c>
      <c r="J18" s="3">
        <f t="shared" si="2"/>
        <v>14758707213</v>
      </c>
    </row>
    <row r="19" spans="1:10" x14ac:dyDescent="0.25">
      <c r="A19" s="13" t="s">
        <v>15</v>
      </c>
      <c r="B19" s="5"/>
      <c r="C19" s="5"/>
      <c r="D19" s="5">
        <v>700000000</v>
      </c>
      <c r="E19" s="5"/>
      <c r="F19" s="5">
        <v>63797471162</v>
      </c>
      <c r="G19" s="5">
        <v>5665169156</v>
      </c>
      <c r="H19" s="5"/>
      <c r="I19" s="5"/>
      <c r="J19" s="5"/>
    </row>
    <row r="20" spans="1:10" x14ac:dyDescent="0.25">
      <c r="A20" s="13" t="s">
        <v>16</v>
      </c>
      <c r="B20" s="5">
        <v>896679606921.5</v>
      </c>
      <c r="C20" s="5">
        <v>110870573848.37</v>
      </c>
      <c r="D20" s="5">
        <v>68809621510.229996</v>
      </c>
      <c r="E20" s="5">
        <v>185310178415.69</v>
      </c>
      <c r="F20" s="5">
        <v>1011644211922.73</v>
      </c>
      <c r="G20" s="5">
        <v>372531290059</v>
      </c>
      <c r="H20" s="5">
        <v>115109612868.5</v>
      </c>
      <c r="I20" s="5"/>
      <c r="J20" s="5">
        <v>14758707213</v>
      </c>
    </row>
    <row r="21" spans="1:10" x14ac:dyDescent="0.25">
      <c r="A21" s="10" t="s">
        <v>17</v>
      </c>
      <c r="B21" s="3">
        <f t="shared" ref="B21:J21" si="3">SUM(B22:B28)</f>
        <v>13947843451585.359</v>
      </c>
      <c r="C21" s="3">
        <f t="shared" si="3"/>
        <v>3866967586336.6602</v>
      </c>
      <c r="D21" s="3">
        <f t="shared" si="3"/>
        <v>2469300866775.3604</v>
      </c>
      <c r="E21" s="3">
        <f t="shared" si="3"/>
        <v>2743781811559.1006</v>
      </c>
      <c r="F21" s="3">
        <f t="shared" si="3"/>
        <v>9033502890655.8711</v>
      </c>
      <c r="G21" s="3">
        <f t="shared" si="3"/>
        <v>2528248459237</v>
      </c>
      <c r="H21" s="3">
        <f t="shared" si="3"/>
        <v>6183146301711.4092</v>
      </c>
      <c r="I21" s="3">
        <f t="shared" si="3"/>
        <v>2015033137680.97</v>
      </c>
      <c r="J21" s="3">
        <f t="shared" si="3"/>
        <v>17910507398635.953</v>
      </c>
    </row>
    <row r="22" spans="1:10" x14ac:dyDescent="0.25">
      <c r="A22" s="14" t="s">
        <v>18</v>
      </c>
      <c r="B22" s="5">
        <v>8658699375148.7598</v>
      </c>
      <c r="C22" s="5">
        <v>527515781102.59003</v>
      </c>
      <c r="D22" s="5">
        <v>283386535633.73999</v>
      </c>
      <c r="E22" s="5">
        <v>627102021449.76001</v>
      </c>
      <c r="F22" s="5">
        <v>3386391700825</v>
      </c>
      <c r="G22" s="5">
        <v>538760632440</v>
      </c>
      <c r="H22" s="5">
        <v>3144765969137.9502</v>
      </c>
      <c r="I22" s="12">
        <v>868836570987.5</v>
      </c>
      <c r="J22" s="5">
        <v>13864272067806.09</v>
      </c>
    </row>
    <row r="23" spans="1:10" x14ac:dyDescent="0.25">
      <c r="A23" s="14" t="s">
        <v>19</v>
      </c>
      <c r="B23" s="5">
        <v>1974992016117.1699</v>
      </c>
      <c r="C23" s="5">
        <v>474759588745.38</v>
      </c>
      <c r="D23" s="5">
        <v>501398216551.73999</v>
      </c>
      <c r="E23" s="5">
        <v>820714891300.39001</v>
      </c>
      <c r="F23" s="5">
        <v>1203535156700.8</v>
      </c>
      <c r="G23" s="5">
        <v>523878657623</v>
      </c>
      <c r="H23" s="5">
        <v>1188763331048.1799</v>
      </c>
      <c r="I23" s="12">
        <v>299617844768.94</v>
      </c>
      <c r="J23" s="5">
        <v>998567243567.65002</v>
      </c>
    </row>
    <row r="24" spans="1:10" x14ac:dyDescent="0.25">
      <c r="A24" s="14" t="s">
        <v>20</v>
      </c>
      <c r="B24" s="5">
        <v>2753371760642.0698</v>
      </c>
      <c r="C24" s="5">
        <v>1060398850221.99</v>
      </c>
      <c r="D24" s="5">
        <v>1227741586018.79</v>
      </c>
      <c r="E24" s="5">
        <v>1433691665964.8899</v>
      </c>
      <c r="F24" s="5">
        <v>3174455818715.52</v>
      </c>
      <c r="G24" s="5">
        <v>810976631862</v>
      </c>
      <c r="H24" s="5">
        <v>1922093082335.49</v>
      </c>
      <c r="I24" s="12">
        <v>684050543256.75</v>
      </c>
      <c r="J24" s="5">
        <v>1297021539087.2</v>
      </c>
    </row>
    <row r="25" spans="1:10" x14ac:dyDescent="0.25">
      <c r="A25" s="14" t="s">
        <v>21</v>
      </c>
      <c r="B25" s="5">
        <v>5793882188191.7598</v>
      </c>
      <c r="C25" s="5">
        <v>4650166075120.46</v>
      </c>
      <c r="D25" s="5">
        <v>1066171941324.97</v>
      </c>
      <c r="E25" s="5">
        <v>1628078828125.6899</v>
      </c>
      <c r="F25" s="5">
        <v>5312024441271.5898</v>
      </c>
      <c r="G25" s="5">
        <v>1663707227161</v>
      </c>
      <c r="H25" s="5">
        <v>3544878277906.7998</v>
      </c>
      <c r="I25" s="12">
        <v>663574778832.63</v>
      </c>
      <c r="J25" s="5">
        <v>2562522263607.8101</v>
      </c>
    </row>
    <row r="26" spans="1:10" x14ac:dyDescent="0.25">
      <c r="A26" s="14" t="s">
        <v>22</v>
      </c>
      <c r="B26" s="5">
        <v>99941254792.919998</v>
      </c>
      <c r="C26" s="5">
        <v>115848561233.03999</v>
      </c>
      <c r="D26" s="5">
        <v>464502981549.72998</v>
      </c>
      <c r="E26" s="5">
        <v>32020861460</v>
      </c>
      <c r="F26" s="5">
        <v>58310631237.610001</v>
      </c>
      <c r="G26" s="5">
        <v>66570007807</v>
      </c>
      <c r="H26" s="5">
        <v>59350426902.349998</v>
      </c>
      <c r="I26" s="12">
        <v>29907413916.450001</v>
      </c>
      <c r="J26" s="5">
        <v>505024478627.84998</v>
      </c>
    </row>
    <row r="27" spans="1:10" x14ac:dyDescent="0.25">
      <c r="A27" s="14" t="s">
        <v>23</v>
      </c>
      <c r="B27" s="5">
        <v>197431583445</v>
      </c>
      <c r="C27" s="5">
        <v>8714365680</v>
      </c>
      <c r="D27" s="5">
        <v>27838692723</v>
      </c>
      <c r="E27" s="5">
        <v>14922525359.33</v>
      </c>
      <c r="F27" s="5">
        <v>492751915204</v>
      </c>
      <c r="G27" s="5">
        <v>124521544995</v>
      </c>
      <c r="H27" s="5">
        <v>41283999596.440002</v>
      </c>
      <c r="I27" s="12">
        <v>19135284367</v>
      </c>
      <c r="J27" s="5">
        <v>469585800555.41998</v>
      </c>
    </row>
    <row r="28" spans="1:10" x14ac:dyDescent="0.25">
      <c r="A28" s="14" t="s">
        <v>24</v>
      </c>
      <c r="B28" s="5">
        <v>-5530474726752.3203</v>
      </c>
      <c r="C28" s="5">
        <v>-2970435635766.7998</v>
      </c>
      <c r="D28" s="5">
        <v>-1101739087026.6101</v>
      </c>
      <c r="E28" s="5">
        <v>-1812748982100.96</v>
      </c>
      <c r="F28" s="5">
        <v>-4593966773298.6484</v>
      </c>
      <c r="G28" s="5">
        <v>-1200166242651</v>
      </c>
      <c r="H28" s="5">
        <v>-3717988785215.7998</v>
      </c>
      <c r="I28" s="12">
        <v>-550089298448.30005</v>
      </c>
      <c r="J28" s="5">
        <v>-1786485994616.0698</v>
      </c>
    </row>
    <row r="29" spans="1:10" x14ac:dyDescent="0.25">
      <c r="A29" s="10" t="s">
        <v>25</v>
      </c>
      <c r="B29" s="3">
        <f t="shared" ref="B29:J29" si="4">SUM(B30)</f>
        <v>0</v>
      </c>
      <c r="C29" s="3">
        <f t="shared" si="4"/>
        <v>55000000000</v>
      </c>
      <c r="D29" s="3">
        <f t="shared" si="4"/>
        <v>0</v>
      </c>
      <c r="E29" s="3">
        <f t="shared" si="4"/>
        <v>0</v>
      </c>
      <c r="F29" s="3">
        <f t="shared" si="4"/>
        <v>141000000000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4" t="s">
        <v>26</v>
      </c>
      <c r="B30" s="5"/>
      <c r="C30" s="5">
        <v>55000000000</v>
      </c>
      <c r="D30" s="5"/>
      <c r="E30" s="5"/>
      <c r="F30" s="5">
        <v>141000000000</v>
      </c>
      <c r="G30" s="5"/>
      <c r="H30" s="5"/>
      <c r="I30" s="5"/>
      <c r="J30" s="5"/>
    </row>
    <row r="31" spans="1:10" x14ac:dyDescent="0.25">
      <c r="A31" s="10" t="s">
        <v>27</v>
      </c>
      <c r="B31" s="3">
        <f t="shared" ref="B31:J31" si="5">SUM(B32:B35)</f>
        <v>342257166132.25</v>
      </c>
      <c r="C31" s="3">
        <f t="shared" si="5"/>
        <v>61051392992.089996</v>
      </c>
      <c r="D31" s="3">
        <f t="shared" si="5"/>
        <v>15299952905.630001</v>
      </c>
      <c r="E31" s="3">
        <f t="shared" si="5"/>
        <v>176631014561</v>
      </c>
      <c r="F31" s="3">
        <f t="shared" si="5"/>
        <v>334819742658.34998</v>
      </c>
      <c r="G31" s="3">
        <f t="shared" si="5"/>
        <v>213365530459</v>
      </c>
      <c r="H31" s="3">
        <f t="shared" si="5"/>
        <v>117659493268.34</v>
      </c>
      <c r="I31" s="3">
        <f t="shared" si="5"/>
        <v>45853804817.020004</v>
      </c>
      <c r="J31" s="3">
        <f t="shared" si="5"/>
        <v>173853938923.93002</v>
      </c>
    </row>
    <row r="32" spans="1:10" x14ac:dyDescent="0.25">
      <c r="A32" s="11" t="s">
        <v>28</v>
      </c>
      <c r="B32" s="5"/>
      <c r="C32" s="5"/>
      <c r="D32" s="5"/>
      <c r="E32" s="5"/>
      <c r="F32" s="5">
        <v>117750000</v>
      </c>
      <c r="G32" s="5">
        <v>216757841</v>
      </c>
      <c r="H32" s="5">
        <v>29537502</v>
      </c>
      <c r="I32" s="12">
        <v>1106715997.3599999</v>
      </c>
      <c r="J32" s="5">
        <v>19400000</v>
      </c>
    </row>
    <row r="33" spans="1:10" x14ac:dyDescent="0.25">
      <c r="A33" s="14" t="s">
        <v>29</v>
      </c>
      <c r="B33" s="5"/>
      <c r="C33" s="12">
        <v>8921960700</v>
      </c>
      <c r="D33" s="5">
        <v>2189454461.6599998</v>
      </c>
      <c r="E33" s="5"/>
      <c r="F33" s="5"/>
      <c r="G33" s="5"/>
      <c r="H33" s="5">
        <v>11272000000</v>
      </c>
      <c r="I33" s="12">
        <v>16714100000</v>
      </c>
      <c r="J33" s="5">
        <v>105035790781.51001</v>
      </c>
    </row>
    <row r="34" spans="1:10" x14ac:dyDescent="0.25">
      <c r="A34" s="14" t="s">
        <v>30</v>
      </c>
      <c r="B34" s="5">
        <v>25275537225.759998</v>
      </c>
      <c r="C34" s="5">
        <v>88174750</v>
      </c>
      <c r="D34" s="5">
        <v>5194811316.6599998</v>
      </c>
      <c r="E34" s="5">
        <v>33454877988</v>
      </c>
      <c r="F34" s="5">
        <v>38593750</v>
      </c>
      <c r="G34" s="5">
        <v>8992154822</v>
      </c>
      <c r="H34" s="5">
        <v>3682559001.0600014</v>
      </c>
      <c r="I34" s="12">
        <v>3935653227.5999999</v>
      </c>
      <c r="J34" s="5">
        <v>2203942223.75</v>
      </c>
    </row>
    <row r="35" spans="1:10" x14ac:dyDescent="0.25">
      <c r="A35" s="14" t="s">
        <v>31</v>
      </c>
      <c r="B35" s="5">
        <v>316981628906.48999</v>
      </c>
      <c r="C35" s="5">
        <v>52041257542.089996</v>
      </c>
      <c r="D35" s="5">
        <v>7915687127.3100004</v>
      </c>
      <c r="E35" s="5">
        <v>143176136573</v>
      </c>
      <c r="F35" s="5">
        <v>334663398908.34998</v>
      </c>
      <c r="G35" s="5">
        <v>204156617796</v>
      </c>
      <c r="H35" s="5">
        <v>102675396765.28</v>
      </c>
      <c r="I35" s="12">
        <v>24097335592.060001</v>
      </c>
      <c r="J35" s="5">
        <v>66594805918.670006</v>
      </c>
    </row>
    <row r="36" spans="1:10" x14ac:dyDescent="0.25">
      <c r="A36" s="9" t="s">
        <v>32</v>
      </c>
      <c r="B36" s="2">
        <f t="shared" ref="B36:J36" si="6">B37+B48</f>
        <v>16045134326314.66</v>
      </c>
      <c r="C36" s="2">
        <f t="shared" si="6"/>
        <v>4375606505872.0898</v>
      </c>
      <c r="D36" s="2">
        <f t="shared" si="6"/>
        <v>2827251001848.9697</v>
      </c>
      <c r="E36" s="2">
        <f t="shared" si="6"/>
        <v>3846741454297.54</v>
      </c>
      <c r="F36" s="2">
        <f t="shared" si="6"/>
        <v>11961568769050.5</v>
      </c>
      <c r="G36" s="2">
        <f t="shared" si="6"/>
        <v>3352412944014</v>
      </c>
      <c r="H36" s="2">
        <f t="shared" si="6"/>
        <v>7580528269909.29</v>
      </c>
      <c r="I36" s="2">
        <f t="shared" si="6"/>
        <v>2208934685576.3604</v>
      </c>
      <c r="J36" s="2">
        <f t="shared" si="6"/>
        <v>19138345302900.93</v>
      </c>
    </row>
    <row r="37" spans="1:10" x14ac:dyDescent="0.25">
      <c r="A37" s="10" t="s">
        <v>33</v>
      </c>
      <c r="B37" s="3">
        <f t="shared" ref="B37:J37" si="7">SUM(B38+B45)</f>
        <v>164879419180.95999</v>
      </c>
      <c r="C37" s="3">
        <f t="shared" si="7"/>
        <v>27411129804.330002</v>
      </c>
      <c r="D37" s="3">
        <f t="shared" si="7"/>
        <v>43675931721.900002</v>
      </c>
      <c r="E37" s="3">
        <f t="shared" si="7"/>
        <v>30453129786.559998</v>
      </c>
      <c r="F37" s="3">
        <f t="shared" si="7"/>
        <v>76170906846.699997</v>
      </c>
      <c r="G37" s="3">
        <f t="shared" si="7"/>
        <v>10457075355</v>
      </c>
      <c r="H37" s="3">
        <f t="shared" si="7"/>
        <v>5894229116</v>
      </c>
      <c r="I37" s="3">
        <f t="shared" si="7"/>
        <v>10375266992</v>
      </c>
      <c r="J37" s="3">
        <f t="shared" si="7"/>
        <v>6140831875.5200005</v>
      </c>
    </row>
    <row r="38" spans="1:10" x14ac:dyDescent="0.25">
      <c r="A38" s="15" t="s">
        <v>34</v>
      </c>
      <c r="B38" s="6">
        <f t="shared" ref="B38:J38" si="8">SUM(B39:B44)</f>
        <v>164879419180.95999</v>
      </c>
      <c r="C38" s="6">
        <f t="shared" si="8"/>
        <v>27411129804.330002</v>
      </c>
      <c r="D38" s="6">
        <f t="shared" si="8"/>
        <v>43675931721.900002</v>
      </c>
      <c r="E38" s="6">
        <f t="shared" si="8"/>
        <v>30453129786.559998</v>
      </c>
      <c r="F38" s="6">
        <f t="shared" si="8"/>
        <v>76170906846.699997</v>
      </c>
      <c r="G38" s="6">
        <f t="shared" si="8"/>
        <v>10457075355</v>
      </c>
      <c r="H38" s="6">
        <f t="shared" si="8"/>
        <v>5894229116</v>
      </c>
      <c r="I38" s="6">
        <f t="shared" si="8"/>
        <v>10375266992</v>
      </c>
      <c r="J38" s="6">
        <f t="shared" si="8"/>
        <v>6140831875.5200005</v>
      </c>
    </row>
    <row r="39" spans="1:10" x14ac:dyDescent="0.25">
      <c r="A39" s="14" t="s">
        <v>35</v>
      </c>
      <c r="B39" s="5"/>
      <c r="C39" s="5"/>
      <c r="D39" s="5">
        <v>7603138</v>
      </c>
      <c r="E39" s="5"/>
      <c r="F39" s="5"/>
      <c r="G39" s="5">
        <v>2790933</v>
      </c>
      <c r="H39" s="5">
        <v>473815000</v>
      </c>
      <c r="I39" s="12">
        <v>75770191</v>
      </c>
      <c r="J39" s="5">
        <v>313086086</v>
      </c>
    </row>
    <row r="40" spans="1:10" x14ac:dyDescent="0.25">
      <c r="A40" s="14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4" t="s">
        <v>37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4" t="s">
        <v>38</v>
      </c>
      <c r="B42" s="5">
        <v>132270410.95999999</v>
      </c>
      <c r="C42" s="5">
        <v>432039978.32999998</v>
      </c>
      <c r="D42" s="5"/>
      <c r="E42" s="5">
        <v>1011656420.5599999</v>
      </c>
      <c r="F42" s="5">
        <v>4650328203</v>
      </c>
      <c r="G42" s="5">
        <v>262431992</v>
      </c>
      <c r="H42" s="5"/>
      <c r="I42" s="5"/>
      <c r="J42" s="5">
        <v>1329322281.52</v>
      </c>
    </row>
    <row r="43" spans="1:10" x14ac:dyDescent="0.25">
      <c r="A43" s="14" t="s">
        <v>39</v>
      </c>
      <c r="B43" s="5">
        <v>159836169947</v>
      </c>
      <c r="C43" s="5">
        <v>1338209262</v>
      </c>
      <c r="D43" s="5">
        <v>43385246741.900002</v>
      </c>
      <c r="E43" s="5">
        <v>9801602593</v>
      </c>
      <c r="F43" s="5">
        <v>170100000</v>
      </c>
      <c r="G43" s="5"/>
      <c r="H43" s="5">
        <v>5420414116</v>
      </c>
      <c r="I43" s="5"/>
      <c r="J43" s="5">
        <v>4498423508</v>
      </c>
    </row>
    <row r="44" spans="1:10" x14ac:dyDescent="0.25">
      <c r="A44" s="14" t="s">
        <v>40</v>
      </c>
      <c r="B44" s="5">
        <v>4910978823</v>
      </c>
      <c r="C44" s="5">
        <v>25640880564</v>
      </c>
      <c r="D44" s="5">
        <v>283081842</v>
      </c>
      <c r="E44" s="5">
        <v>19639870773</v>
      </c>
      <c r="F44" s="5">
        <v>71350478643.699997</v>
      </c>
      <c r="G44" s="5">
        <v>10191852430</v>
      </c>
      <c r="H44" s="5"/>
      <c r="I44" s="12">
        <v>10299496801</v>
      </c>
      <c r="J44" s="5"/>
    </row>
    <row r="45" spans="1:10" x14ac:dyDescent="0.25">
      <c r="A45" s="15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0</v>
      </c>
    </row>
    <row r="46" spans="1:10" x14ac:dyDescent="0.25">
      <c r="A46" s="14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4" t="s">
        <v>43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10" t="s">
        <v>44</v>
      </c>
      <c r="B48" s="3">
        <f t="shared" ref="B48:J49" si="10">SUM(B49)</f>
        <v>15880254907133.699</v>
      </c>
      <c r="C48" s="3">
        <f t="shared" si="10"/>
        <v>4348195376067.7598</v>
      </c>
      <c r="D48" s="3">
        <f t="shared" si="10"/>
        <v>2783575070127.0698</v>
      </c>
      <c r="E48" s="3">
        <f t="shared" si="10"/>
        <v>3816288324510.98</v>
      </c>
      <c r="F48" s="3">
        <f t="shared" si="10"/>
        <v>11885397862203.801</v>
      </c>
      <c r="G48" s="3">
        <f t="shared" si="10"/>
        <v>3341955868659</v>
      </c>
      <c r="H48" s="3">
        <f t="shared" si="10"/>
        <v>7574634040793.29</v>
      </c>
      <c r="I48" s="3">
        <f t="shared" si="10"/>
        <v>2198559418584.3601</v>
      </c>
      <c r="J48" s="3">
        <f t="shared" si="10"/>
        <v>19132204471025.41</v>
      </c>
    </row>
    <row r="49" spans="1:10" x14ac:dyDescent="0.25">
      <c r="A49" s="15" t="s">
        <v>44</v>
      </c>
      <c r="B49" s="6">
        <f t="shared" si="10"/>
        <v>15880254907133.699</v>
      </c>
      <c r="C49" s="6">
        <f t="shared" si="10"/>
        <v>4348195376067.7598</v>
      </c>
      <c r="D49" s="6">
        <f t="shared" si="10"/>
        <v>2783575070127.0698</v>
      </c>
      <c r="E49" s="6">
        <f t="shared" si="10"/>
        <v>3816288324510.98</v>
      </c>
      <c r="F49" s="6">
        <f t="shared" si="10"/>
        <v>11885397862203.801</v>
      </c>
      <c r="G49" s="6">
        <f t="shared" si="10"/>
        <v>3341955868659</v>
      </c>
      <c r="H49" s="6">
        <f t="shared" si="10"/>
        <v>7574634040793.29</v>
      </c>
      <c r="I49" s="6">
        <f t="shared" si="10"/>
        <v>2198559418584.3601</v>
      </c>
      <c r="J49" s="6">
        <f t="shared" si="10"/>
        <v>19132204471025.41</v>
      </c>
    </row>
    <row r="50" spans="1:10" x14ac:dyDescent="0.25">
      <c r="A50" s="14" t="s">
        <v>45</v>
      </c>
      <c r="B50" s="5">
        <v>15880254907133.699</v>
      </c>
      <c r="C50" s="5">
        <v>4348195376067.7598</v>
      </c>
      <c r="D50" s="5">
        <v>2783575070127.0698</v>
      </c>
      <c r="E50" s="5">
        <v>3816288324510.98</v>
      </c>
      <c r="F50" s="12">
        <v>11885397862203.801</v>
      </c>
      <c r="G50" s="5">
        <v>3341955868659</v>
      </c>
      <c r="H50" s="5">
        <v>7574634040793.29</v>
      </c>
      <c r="I50" s="12">
        <v>2198559418584.3601</v>
      </c>
      <c r="J50" s="5">
        <v>19132204471025.41</v>
      </c>
    </row>
    <row r="51" spans="1:10" x14ac:dyDescent="0.25">
      <c r="A51" s="17" t="s">
        <v>69</v>
      </c>
      <c r="B51" s="18">
        <f t="shared" ref="B51:J51" si="11">B7-B36</f>
        <v>1.953125E-2</v>
      </c>
      <c r="C51" s="18">
        <f t="shared" si="11"/>
        <v>-9.765625E-3</v>
      </c>
      <c r="D51" s="18">
        <f t="shared" si="11"/>
        <v>0</v>
      </c>
      <c r="E51" s="18">
        <f t="shared" si="11"/>
        <v>0</v>
      </c>
      <c r="F51" s="18">
        <f t="shared" si="11"/>
        <v>8.0078125E-2</v>
      </c>
      <c r="G51" s="18">
        <f t="shared" si="11"/>
        <v>0</v>
      </c>
      <c r="H51" s="18">
        <f t="shared" si="11"/>
        <v>8.7890625E-3</v>
      </c>
      <c r="I51" s="18">
        <f t="shared" si="11"/>
        <v>0</v>
      </c>
      <c r="J51" s="18">
        <f t="shared" si="11"/>
        <v>0</v>
      </c>
    </row>
  </sheetData>
  <conditionalFormatting sqref="B51:J51">
    <cfRule type="cellIs" dxfId="9" priority="4" operator="lessThan">
      <formula>0</formula>
    </cfRule>
    <cfRule type="cellIs" dxfId="8" priority="5" operator="greaterThan">
      <formula>0</formula>
    </cfRule>
  </conditionalFormatting>
  <conditionalFormatting sqref="B6:J6">
    <cfRule type="containsBlanks" dxfId="7" priority="2">
      <formula>LEN(TRIM(B6))=0</formula>
    </cfRule>
    <cfRule type="containsText" dxfId="6" priority="3" operator="containsText" text="unaud">
      <formula>NOT(ISERROR(SEARCH("unaud",B6)))</formula>
    </cfRule>
  </conditionalFormatting>
  <conditionalFormatting sqref="B6:J6">
    <cfRule type="containsText" dxfId="5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F44D-DBA0-4095-AF79-D1117473C8E1}">
  <dimension ref="A1:J51"/>
  <sheetViews>
    <sheetView workbookViewId="0">
      <selection activeCell="B4" sqref="B4:J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72</v>
      </c>
    </row>
    <row r="4" spans="1:10" x14ac:dyDescent="0.25">
      <c r="A4" s="47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7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8" t="s">
        <v>2</v>
      </c>
      <c r="B6" s="1" t="s">
        <v>53</v>
      </c>
      <c r="C6" s="1" t="s">
        <v>48</v>
      </c>
      <c r="D6" s="1" t="s">
        <v>53</v>
      </c>
      <c r="E6" s="1" t="s">
        <v>48</v>
      </c>
      <c r="F6" s="1" t="s">
        <v>53</v>
      </c>
      <c r="G6" s="1" t="s">
        <v>53</v>
      </c>
      <c r="H6" s="1" t="s">
        <v>48</v>
      </c>
      <c r="I6" s="1" t="s">
        <v>53</v>
      </c>
      <c r="J6" s="1" t="s">
        <v>48</v>
      </c>
    </row>
    <row r="7" spans="1:10" x14ac:dyDescent="0.25">
      <c r="A7" s="9" t="s">
        <v>3</v>
      </c>
      <c r="B7" s="2">
        <f t="shared" ref="B7:J7" si="0">B8+B18+B21+B29+B31</f>
        <v>10034979988830.799</v>
      </c>
      <c r="C7" s="2">
        <f t="shared" si="0"/>
        <v>4604255410412.04</v>
      </c>
      <c r="D7" s="2">
        <f t="shared" si="0"/>
        <v>2505560894234.4102</v>
      </c>
      <c r="E7" s="2">
        <f t="shared" si="0"/>
        <v>3717634888244.2202</v>
      </c>
      <c r="F7" s="2">
        <f t="shared" si="0"/>
        <v>10181098127137.561</v>
      </c>
      <c r="G7" s="2">
        <f t="shared" si="0"/>
        <v>3128266200943</v>
      </c>
      <c r="H7" s="2">
        <f t="shared" si="0"/>
        <v>6971379397783.6299</v>
      </c>
      <c r="I7" s="2">
        <f t="shared" si="0"/>
        <v>2579525829246.4297</v>
      </c>
      <c r="J7" s="2">
        <f t="shared" si="0"/>
        <v>18271462377991.25</v>
      </c>
    </row>
    <row r="8" spans="1:10" x14ac:dyDescent="0.25">
      <c r="A8" s="10" t="s">
        <v>4</v>
      </c>
      <c r="B8" s="3">
        <f t="shared" ref="B8:J8" si="1">SUM(B9:B17)</f>
        <v>638256875371.89001</v>
      </c>
      <c r="C8" s="3">
        <f t="shared" si="1"/>
        <v>359202823173.95996</v>
      </c>
      <c r="D8" s="3">
        <f t="shared" si="1"/>
        <v>365346294393.19</v>
      </c>
      <c r="E8" s="3">
        <f t="shared" si="1"/>
        <v>641441518730.64014</v>
      </c>
      <c r="F8" s="3">
        <f t="shared" si="1"/>
        <v>1225978203370.9402</v>
      </c>
      <c r="G8" s="3">
        <f t="shared" si="1"/>
        <v>287085581358</v>
      </c>
      <c r="H8" s="3">
        <f t="shared" si="1"/>
        <v>1295765652935.53</v>
      </c>
      <c r="I8" s="3">
        <f t="shared" si="1"/>
        <v>249199014087.53</v>
      </c>
      <c r="J8" s="3">
        <f t="shared" si="1"/>
        <v>833263620248.09985</v>
      </c>
    </row>
    <row r="9" spans="1:10" x14ac:dyDescent="0.25">
      <c r="A9" s="11" t="s">
        <v>5</v>
      </c>
      <c r="B9" s="4">
        <v>559172348280</v>
      </c>
      <c r="C9" s="4">
        <v>271346221374.22</v>
      </c>
      <c r="D9" s="4">
        <v>283971217656.83997</v>
      </c>
      <c r="E9" s="4">
        <v>364359613495.33002</v>
      </c>
      <c r="F9" s="4">
        <v>884879581341.16003</v>
      </c>
      <c r="G9" s="4">
        <v>214884582033</v>
      </c>
      <c r="H9" s="4">
        <v>866819154670.79004</v>
      </c>
      <c r="I9" s="4">
        <v>187539503873</v>
      </c>
      <c r="J9" s="4">
        <v>513027701993</v>
      </c>
    </row>
    <row r="10" spans="1:10" x14ac:dyDescent="0.25">
      <c r="A10" s="13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x14ac:dyDescent="0.25">
      <c r="A11" s="13" t="s">
        <v>7</v>
      </c>
      <c r="B11" s="5">
        <v>3959058597</v>
      </c>
      <c r="C11" s="5">
        <v>23872403901</v>
      </c>
      <c r="D11" s="5">
        <v>111520064844</v>
      </c>
      <c r="E11" s="5">
        <v>264244301077.95001</v>
      </c>
      <c r="F11" s="5">
        <v>685514897981</v>
      </c>
      <c r="G11" s="5">
        <v>30979428101</v>
      </c>
      <c r="H11" s="5">
        <v>0</v>
      </c>
      <c r="I11" s="5">
        <v>0</v>
      </c>
      <c r="J11" s="5">
        <v>940603945011.35999</v>
      </c>
    </row>
    <row r="12" spans="1:10" x14ac:dyDescent="0.25">
      <c r="A12" s="13" t="s">
        <v>8</v>
      </c>
      <c r="B12" s="5">
        <v>15774434736.35</v>
      </c>
      <c r="C12" s="5">
        <v>28427844006.75</v>
      </c>
      <c r="D12" s="5">
        <v>-72088279339.470001</v>
      </c>
      <c r="E12" s="5">
        <v>2624801173.5599999</v>
      </c>
      <c r="F12" s="5">
        <v>-408576728625.33002</v>
      </c>
      <c r="G12" s="5">
        <v>23300765983</v>
      </c>
      <c r="H12" s="5">
        <v>217550921779.84</v>
      </c>
      <c r="I12" s="5">
        <v>36169562493.199997</v>
      </c>
      <c r="J12" s="5">
        <v>44060038079.860001</v>
      </c>
    </row>
    <row r="13" spans="1:10" x14ac:dyDescent="0.25">
      <c r="A13" s="13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13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13" t="s">
        <v>11</v>
      </c>
      <c r="B15" s="5">
        <v>59351033758.540001</v>
      </c>
      <c r="C15" s="5">
        <v>35556353891.989998</v>
      </c>
      <c r="D15" s="5">
        <v>41926624565.150002</v>
      </c>
      <c r="E15" s="5">
        <v>155319997260.41</v>
      </c>
      <c r="F15" s="5">
        <v>64160452674.110001</v>
      </c>
      <c r="G15" s="5">
        <v>17920805241</v>
      </c>
      <c r="H15" s="5">
        <v>211008630471.63</v>
      </c>
      <c r="I15" s="5">
        <v>24891379954.09</v>
      </c>
      <c r="J15" s="5">
        <v>54082679408.440002</v>
      </c>
    </row>
    <row r="16" spans="1:10" x14ac:dyDescent="0.25">
      <c r="A16" s="13" t="s">
        <v>12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s="13" t="s">
        <v>13</v>
      </c>
      <c r="B17" s="5">
        <v>0</v>
      </c>
      <c r="C17" s="5">
        <v>0</v>
      </c>
      <c r="D17" s="5">
        <v>16666666.67</v>
      </c>
      <c r="E17" s="5">
        <v>-145107194276.60999</v>
      </c>
      <c r="F17" s="5">
        <v>0</v>
      </c>
      <c r="G17" s="5">
        <v>0</v>
      </c>
      <c r="H17" s="5">
        <v>386946013.26999998</v>
      </c>
      <c r="I17" s="5">
        <v>598567767.24000001</v>
      </c>
      <c r="J17" s="5">
        <v>-718510744244.56006</v>
      </c>
    </row>
    <row r="18" spans="1:10" x14ac:dyDescent="0.25">
      <c r="A18" s="10" t="s">
        <v>14</v>
      </c>
      <c r="B18" s="3">
        <f t="shared" ref="B18:J18" si="2">SUM(B19:B20)</f>
        <v>890955888859.25</v>
      </c>
      <c r="C18" s="3">
        <f t="shared" si="2"/>
        <v>97608713066.580002</v>
      </c>
      <c r="D18" s="3">
        <f t="shared" si="2"/>
        <v>57292970886.760002</v>
      </c>
      <c r="E18" s="3">
        <f t="shared" si="2"/>
        <v>182340851116.69</v>
      </c>
      <c r="F18" s="3">
        <f t="shared" si="2"/>
        <v>567537542445.53003</v>
      </c>
      <c r="G18" s="3">
        <f t="shared" si="2"/>
        <v>331950645616</v>
      </c>
      <c r="H18" s="3">
        <f t="shared" si="2"/>
        <v>118563306955.64</v>
      </c>
      <c r="I18" s="3">
        <f t="shared" si="2"/>
        <v>0</v>
      </c>
      <c r="J18" s="3">
        <f t="shared" si="2"/>
        <v>21780000000</v>
      </c>
    </row>
    <row r="19" spans="1:10" x14ac:dyDescent="0.25">
      <c r="A19" s="13" t="s">
        <v>15</v>
      </c>
      <c r="B19" s="5">
        <v>0</v>
      </c>
      <c r="C19" s="5">
        <v>0</v>
      </c>
      <c r="D19" s="5">
        <v>700000000</v>
      </c>
      <c r="E19" s="5">
        <v>0</v>
      </c>
      <c r="F19" s="5">
        <v>63720740892</v>
      </c>
      <c r="G19" s="5">
        <v>5412396123</v>
      </c>
      <c r="H19" s="5">
        <v>0</v>
      </c>
      <c r="I19" s="5">
        <v>0</v>
      </c>
      <c r="J19" s="5">
        <v>0</v>
      </c>
    </row>
    <row r="20" spans="1:10" x14ac:dyDescent="0.25">
      <c r="A20" s="13" t="s">
        <v>16</v>
      </c>
      <c r="B20" s="5">
        <v>890955888859.25</v>
      </c>
      <c r="C20" s="5">
        <v>97608713066.580002</v>
      </c>
      <c r="D20" s="5">
        <v>56592970886.760002</v>
      </c>
      <c r="E20" s="5">
        <v>182340851116.69</v>
      </c>
      <c r="F20" s="5">
        <v>503816801553.53003</v>
      </c>
      <c r="G20" s="5">
        <v>326538249493</v>
      </c>
      <c r="H20" s="5">
        <v>118563306955.64</v>
      </c>
      <c r="I20" s="5">
        <v>0</v>
      </c>
      <c r="J20" s="5">
        <v>21780000000</v>
      </c>
    </row>
    <row r="21" spans="1:10" x14ac:dyDescent="0.25">
      <c r="A21" s="10" t="s">
        <v>17</v>
      </c>
      <c r="B21" s="3">
        <f t="shared" ref="B21:J21" si="3">SUM(B22:B28)</f>
        <v>8410823954417.6289</v>
      </c>
      <c r="C21" s="3">
        <f t="shared" si="3"/>
        <v>4064283627886.6299</v>
      </c>
      <c r="D21" s="3">
        <f t="shared" si="3"/>
        <v>2070688260348.2002</v>
      </c>
      <c r="E21" s="3">
        <f t="shared" si="3"/>
        <v>2737613154149.8901</v>
      </c>
      <c r="F21" s="3">
        <f t="shared" si="3"/>
        <v>7833279494344.5303</v>
      </c>
      <c r="G21" s="3">
        <f t="shared" si="3"/>
        <v>2414989761561</v>
      </c>
      <c r="H21" s="3">
        <f t="shared" si="3"/>
        <v>5536778231363.29</v>
      </c>
      <c r="I21" s="3">
        <f t="shared" si="3"/>
        <v>2284759588883.4697</v>
      </c>
      <c r="J21" s="3">
        <f t="shared" si="3"/>
        <v>17412498405928.148</v>
      </c>
    </row>
    <row r="22" spans="1:10" x14ac:dyDescent="0.25">
      <c r="A22" s="14" t="s">
        <v>18</v>
      </c>
      <c r="B22" s="5">
        <v>4082334554413</v>
      </c>
      <c r="C22" s="5">
        <v>541304561368.59998</v>
      </c>
      <c r="D22" s="5">
        <v>252152192784.78</v>
      </c>
      <c r="E22" s="5">
        <v>567751925448</v>
      </c>
      <c r="F22" s="5">
        <v>2983534291315</v>
      </c>
      <c r="G22" s="5">
        <v>667993770742</v>
      </c>
      <c r="H22" s="5">
        <v>2454577165172.9199</v>
      </c>
      <c r="I22" s="5">
        <v>1106596284690.5</v>
      </c>
      <c r="J22" s="5">
        <v>13922818583604.4</v>
      </c>
    </row>
    <row r="23" spans="1:10" x14ac:dyDescent="0.25">
      <c r="A23" s="14" t="s">
        <v>19</v>
      </c>
      <c r="B23" s="5">
        <v>1598125431319.5901</v>
      </c>
      <c r="C23" s="5">
        <v>555483440203.28003</v>
      </c>
      <c r="D23" s="5">
        <v>447101896342.20001</v>
      </c>
      <c r="E23" s="5">
        <v>780615285894.43005</v>
      </c>
      <c r="F23" s="5">
        <v>986746201587.55005</v>
      </c>
      <c r="G23" s="5">
        <v>447699586415</v>
      </c>
      <c r="H23" s="5">
        <v>1089614367721.49</v>
      </c>
      <c r="I23" s="5">
        <v>260091464706.41</v>
      </c>
      <c r="J23" s="5">
        <v>859282285399</v>
      </c>
    </row>
    <row r="24" spans="1:10" x14ac:dyDescent="0.25">
      <c r="A24" s="14" t="s">
        <v>20</v>
      </c>
      <c r="B24" s="5">
        <v>1502925038331.3201</v>
      </c>
      <c r="C24" s="5">
        <v>1084893252016.7</v>
      </c>
      <c r="D24" s="5">
        <v>1114418654116</v>
      </c>
      <c r="E24" s="5">
        <v>1527027890222</v>
      </c>
      <c r="F24" s="5">
        <v>2831796116313.52</v>
      </c>
      <c r="G24" s="5">
        <v>724561172154</v>
      </c>
      <c r="H24" s="5">
        <v>1813127028402.3401</v>
      </c>
      <c r="I24" s="5">
        <v>669217988973.75</v>
      </c>
      <c r="J24" s="5">
        <v>1513947899957.75</v>
      </c>
    </row>
    <row r="25" spans="1:10" x14ac:dyDescent="0.25">
      <c r="A25" s="14" t="s">
        <v>21</v>
      </c>
      <c r="B25" s="5">
        <v>5118919796298.75</v>
      </c>
      <c r="C25" s="5">
        <v>4459883924912.1797</v>
      </c>
      <c r="D25" s="5">
        <v>1103471920688.97</v>
      </c>
      <c r="E25" s="5">
        <v>1207416907526.1399</v>
      </c>
      <c r="F25" s="5">
        <v>4746617400902</v>
      </c>
      <c r="G25" s="5">
        <v>1475557205914</v>
      </c>
      <c r="H25" s="5">
        <v>2886313723816.5698</v>
      </c>
      <c r="I25" s="5">
        <v>550165761544.19995</v>
      </c>
      <c r="J25" s="5">
        <v>1896451224167</v>
      </c>
    </row>
    <row r="26" spans="1:10" x14ac:dyDescent="0.25">
      <c r="A26" s="14" t="s">
        <v>22</v>
      </c>
      <c r="B26" s="5">
        <v>49536201770.440002</v>
      </c>
      <c r="C26" s="5">
        <v>93875336133.279999</v>
      </c>
      <c r="D26" s="5">
        <v>109907630894.32001</v>
      </c>
      <c r="E26" s="5">
        <v>32299866653</v>
      </c>
      <c r="F26" s="5">
        <v>50906501625.589996</v>
      </c>
      <c r="G26" s="5">
        <v>42421155710</v>
      </c>
      <c r="H26" s="5">
        <v>50289788040.970001</v>
      </c>
      <c r="I26" s="5">
        <v>29585976535.259998</v>
      </c>
      <c r="J26" s="5">
        <v>29819651555</v>
      </c>
    </row>
    <row r="27" spans="1:10" x14ac:dyDescent="0.25">
      <c r="A27" s="14" t="s">
        <v>23</v>
      </c>
      <c r="B27" s="5">
        <v>285089989300</v>
      </c>
      <c r="C27" s="5">
        <v>9374801584</v>
      </c>
      <c r="D27" s="5">
        <v>29779816904</v>
      </c>
      <c r="E27" s="5">
        <v>165961831914.17001</v>
      </c>
      <c r="F27" s="5">
        <v>238070832874</v>
      </c>
      <c r="G27" s="5">
        <v>81921338035</v>
      </c>
      <c r="H27" s="5">
        <v>107635986770.05</v>
      </c>
      <c r="I27" s="5">
        <v>37971818215</v>
      </c>
      <c r="J27" s="5">
        <v>474245520774</v>
      </c>
    </row>
    <row r="28" spans="1:10" x14ac:dyDescent="0.25">
      <c r="A28" s="14" t="s">
        <v>24</v>
      </c>
      <c r="B28" s="5">
        <v>-4226107057015.4702</v>
      </c>
      <c r="C28" s="5">
        <v>-2680531688331.4102</v>
      </c>
      <c r="D28" s="5">
        <v>-986143851382.06995</v>
      </c>
      <c r="E28" s="5">
        <v>-1543460553507.8501</v>
      </c>
      <c r="F28" s="5">
        <v>-4004391850273.1299</v>
      </c>
      <c r="G28" s="5">
        <v>-1025164467409</v>
      </c>
      <c r="H28" s="5">
        <v>-2864779828561.0498</v>
      </c>
      <c r="I28" s="5">
        <v>-368869705781.65002</v>
      </c>
      <c r="J28" s="5">
        <v>-1284066759529</v>
      </c>
    </row>
    <row r="29" spans="1:10" x14ac:dyDescent="0.25">
      <c r="A29" s="10" t="s">
        <v>25</v>
      </c>
      <c r="B29" s="3">
        <f t="shared" ref="B29:J29" si="4">SUM(B30)</f>
        <v>0</v>
      </c>
      <c r="C29" s="3">
        <f t="shared" si="4"/>
        <v>15000000000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4" t="s">
        <v>26</v>
      </c>
      <c r="B30" s="5">
        <v>0</v>
      </c>
      <c r="C30" s="5">
        <v>15000000000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10" t="s">
        <v>27</v>
      </c>
      <c r="B31" s="3">
        <f t="shared" ref="B31:J31" si="5">SUM(B32:B35)</f>
        <v>94943270182.029999</v>
      </c>
      <c r="C31" s="3">
        <f t="shared" si="5"/>
        <v>68160246284.870003</v>
      </c>
      <c r="D31" s="3">
        <f t="shared" si="5"/>
        <v>12233368606.26</v>
      </c>
      <c r="E31" s="3">
        <f t="shared" si="5"/>
        <v>156239364247</v>
      </c>
      <c r="F31" s="3">
        <f t="shared" si="5"/>
        <v>554302886976.56006</v>
      </c>
      <c r="G31" s="3">
        <f t="shared" si="5"/>
        <v>94240212408</v>
      </c>
      <c r="H31" s="3">
        <f t="shared" si="5"/>
        <v>20272206529.169998</v>
      </c>
      <c r="I31" s="3">
        <f t="shared" si="5"/>
        <v>45567226275.43</v>
      </c>
      <c r="J31" s="3">
        <f t="shared" si="5"/>
        <v>3920351815</v>
      </c>
    </row>
    <row r="32" spans="1:10" x14ac:dyDescent="0.25">
      <c r="A32" s="11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454163000</v>
      </c>
      <c r="G32" s="5">
        <v>216757841</v>
      </c>
      <c r="H32" s="5">
        <v>67733333.329999998</v>
      </c>
      <c r="I32" s="5">
        <v>1106715997.3599999</v>
      </c>
      <c r="J32" s="5">
        <v>9000000</v>
      </c>
    </row>
    <row r="33" spans="1:10" x14ac:dyDescent="0.25">
      <c r="A33" s="14" t="s">
        <v>29</v>
      </c>
      <c r="B33" s="5">
        <v>0</v>
      </c>
      <c r="C33" s="5">
        <v>8921960700</v>
      </c>
      <c r="D33" s="5">
        <v>2250086110.6199999</v>
      </c>
      <c r="E33" s="5">
        <v>0</v>
      </c>
      <c r="F33" s="5">
        <v>0</v>
      </c>
      <c r="G33" s="5">
        <v>0</v>
      </c>
      <c r="H33" s="5">
        <v>14926900000</v>
      </c>
      <c r="I33" s="5">
        <v>16714100000</v>
      </c>
      <c r="J33" s="5">
        <v>0</v>
      </c>
    </row>
    <row r="34" spans="1:10" x14ac:dyDescent="0.25">
      <c r="A34" s="14" t="s">
        <v>30</v>
      </c>
      <c r="B34" s="5">
        <v>10729148675</v>
      </c>
      <c r="C34" s="5">
        <v>99516250</v>
      </c>
      <c r="D34" s="5">
        <v>1672639583.3299999</v>
      </c>
      <c r="E34" s="5">
        <v>18531307078</v>
      </c>
      <c r="F34" s="5">
        <v>0</v>
      </c>
      <c r="G34" s="5">
        <v>7922135025</v>
      </c>
      <c r="H34" s="5">
        <v>4929565771.8400002</v>
      </c>
      <c r="I34" s="5">
        <v>5393995337</v>
      </c>
      <c r="J34" s="5">
        <v>1875045501</v>
      </c>
    </row>
    <row r="35" spans="1:10" x14ac:dyDescent="0.25">
      <c r="A35" s="14" t="s">
        <v>31</v>
      </c>
      <c r="B35" s="5">
        <v>84214121507.029999</v>
      </c>
      <c r="C35" s="5">
        <v>59138769334.870003</v>
      </c>
      <c r="D35" s="5">
        <v>8310642912.3100004</v>
      </c>
      <c r="E35" s="5">
        <v>137708057169</v>
      </c>
      <c r="F35" s="5">
        <v>553848723976.56006</v>
      </c>
      <c r="G35" s="5">
        <v>86101319542</v>
      </c>
      <c r="H35" s="5">
        <v>348007424</v>
      </c>
      <c r="I35" s="5">
        <v>22352414941.07</v>
      </c>
      <c r="J35" s="5">
        <v>2036306314</v>
      </c>
    </row>
    <row r="36" spans="1:10" x14ac:dyDescent="0.25">
      <c r="A36" s="9" t="s">
        <v>32</v>
      </c>
      <c r="B36" s="2">
        <f t="shared" ref="B36:J36" si="6">B37+B48</f>
        <v>10034979988830.801</v>
      </c>
      <c r="C36" s="2">
        <f t="shared" si="6"/>
        <v>4604255410412.0498</v>
      </c>
      <c r="D36" s="2">
        <f t="shared" si="6"/>
        <v>2505560894234.4102</v>
      </c>
      <c r="E36" s="2">
        <f t="shared" si="6"/>
        <v>3717634888244.2202</v>
      </c>
      <c r="F36" s="2">
        <f t="shared" si="6"/>
        <v>10181098127137.6</v>
      </c>
      <c r="G36" s="2">
        <f t="shared" si="6"/>
        <v>3128266200943</v>
      </c>
      <c r="H36" s="2">
        <f t="shared" si="6"/>
        <v>6971379397783.6299</v>
      </c>
      <c r="I36" s="2">
        <f t="shared" si="6"/>
        <v>2579525829246.4302</v>
      </c>
      <c r="J36" s="2">
        <f t="shared" si="6"/>
        <v>18271462377991.18</v>
      </c>
    </row>
    <row r="37" spans="1:10" x14ac:dyDescent="0.25">
      <c r="A37" s="10" t="s">
        <v>33</v>
      </c>
      <c r="B37" s="3">
        <f t="shared" ref="B37:J37" si="7">SUM(B38+B45)</f>
        <v>161737926708.5</v>
      </c>
      <c r="C37" s="3">
        <f t="shared" si="7"/>
        <v>43423884151</v>
      </c>
      <c r="D37" s="3">
        <f t="shared" si="7"/>
        <v>12693929676.540001</v>
      </c>
      <c r="E37" s="3">
        <f t="shared" si="7"/>
        <v>21791699116.91</v>
      </c>
      <c r="F37" s="3">
        <f t="shared" si="7"/>
        <v>35170879034.699997</v>
      </c>
      <c r="G37" s="3">
        <f t="shared" si="7"/>
        <v>56391709583</v>
      </c>
      <c r="H37" s="3">
        <f t="shared" si="7"/>
        <v>2773243535</v>
      </c>
      <c r="I37" s="3">
        <f t="shared" si="7"/>
        <v>10004175236</v>
      </c>
      <c r="J37" s="3">
        <f t="shared" si="7"/>
        <v>4209715474.7800002</v>
      </c>
    </row>
    <row r="38" spans="1:10" x14ac:dyDescent="0.25">
      <c r="A38" s="15" t="s">
        <v>34</v>
      </c>
      <c r="B38" s="6">
        <f t="shared" ref="B38:J38" si="8">SUM(B39:B44)</f>
        <v>161737926708.5</v>
      </c>
      <c r="C38" s="6">
        <f t="shared" si="8"/>
        <v>43423884151</v>
      </c>
      <c r="D38" s="6">
        <f t="shared" si="8"/>
        <v>12693929676.540001</v>
      </c>
      <c r="E38" s="6">
        <f t="shared" si="8"/>
        <v>21791699116.91</v>
      </c>
      <c r="F38" s="6">
        <f t="shared" si="8"/>
        <v>35170879034.699997</v>
      </c>
      <c r="G38" s="6">
        <f t="shared" si="8"/>
        <v>56391709583</v>
      </c>
      <c r="H38" s="6">
        <f t="shared" si="8"/>
        <v>2773243535</v>
      </c>
      <c r="I38" s="6">
        <f t="shared" si="8"/>
        <v>10004175236</v>
      </c>
      <c r="J38" s="6">
        <f t="shared" si="8"/>
        <v>2586937417.1300001</v>
      </c>
    </row>
    <row r="39" spans="1:10" x14ac:dyDescent="0.25">
      <c r="A39" s="14" t="s">
        <v>35</v>
      </c>
      <c r="B39" s="5">
        <v>15476461</v>
      </c>
      <c r="C39" s="5">
        <v>0</v>
      </c>
      <c r="D39" s="5">
        <v>0</v>
      </c>
      <c r="E39" s="5">
        <v>21791699116.91</v>
      </c>
      <c r="F39" s="5">
        <v>0</v>
      </c>
      <c r="G39" s="5">
        <v>307214759</v>
      </c>
      <c r="H39" s="5">
        <v>476512337</v>
      </c>
      <c r="I39" s="5">
        <v>10004175236</v>
      </c>
      <c r="J39" s="5">
        <v>24538099</v>
      </c>
    </row>
    <row r="40" spans="1:10" x14ac:dyDescent="0.25">
      <c r="A40" s="14" t="s">
        <v>36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x14ac:dyDescent="0.25">
      <c r="A41" s="14" t="s">
        <v>37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x14ac:dyDescent="0.25">
      <c r="A42" s="14" t="s">
        <v>38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x14ac:dyDescent="0.25">
      <c r="A43" s="14" t="s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x14ac:dyDescent="0.25">
      <c r="A44" s="14" t="s">
        <v>40</v>
      </c>
      <c r="B44" s="5">
        <v>161722450247.5</v>
      </c>
      <c r="C44" s="5">
        <v>43423884151</v>
      </c>
      <c r="D44" s="5">
        <v>12693929676.540001</v>
      </c>
      <c r="E44" s="5">
        <v>0</v>
      </c>
      <c r="F44" s="5">
        <v>35170879034.699997</v>
      </c>
      <c r="G44" s="5">
        <v>56084494824</v>
      </c>
      <c r="H44" s="5">
        <v>2296731198</v>
      </c>
      <c r="I44" s="5">
        <v>0</v>
      </c>
      <c r="J44" s="5">
        <v>2562399318.1300001</v>
      </c>
    </row>
    <row r="45" spans="1:10" x14ac:dyDescent="0.25">
      <c r="A45" s="15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1622778057.6500001</v>
      </c>
    </row>
    <row r="46" spans="1:10" x14ac:dyDescent="0.25">
      <c r="A46" s="14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4" t="s">
        <v>43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1622778057.6500001</v>
      </c>
    </row>
    <row r="48" spans="1:10" x14ac:dyDescent="0.25">
      <c r="A48" s="10" t="s">
        <v>44</v>
      </c>
      <c r="B48" s="3">
        <f t="shared" ref="B48:J49" si="10">SUM(B49)</f>
        <v>9873242062122.3008</v>
      </c>
      <c r="C48" s="3">
        <f t="shared" si="10"/>
        <v>4560831526261.0498</v>
      </c>
      <c r="D48" s="3">
        <f t="shared" si="10"/>
        <v>2492866964557.8701</v>
      </c>
      <c r="E48" s="3">
        <f t="shared" si="10"/>
        <v>3695843189127.3101</v>
      </c>
      <c r="F48" s="3">
        <f t="shared" si="10"/>
        <v>10145927248102.9</v>
      </c>
      <c r="G48" s="3">
        <f t="shared" si="10"/>
        <v>3071874491360</v>
      </c>
      <c r="H48" s="3">
        <f t="shared" si="10"/>
        <v>6968606154248.6299</v>
      </c>
      <c r="I48" s="3">
        <f t="shared" si="10"/>
        <v>2569521654010.4302</v>
      </c>
      <c r="J48" s="3">
        <f t="shared" si="10"/>
        <v>18267252662516.398</v>
      </c>
    </row>
    <row r="49" spans="1:10" x14ac:dyDescent="0.25">
      <c r="A49" s="15" t="s">
        <v>44</v>
      </c>
      <c r="B49" s="6">
        <f t="shared" si="10"/>
        <v>9873242062122.3008</v>
      </c>
      <c r="C49" s="6">
        <f t="shared" si="10"/>
        <v>4560831526261.0498</v>
      </c>
      <c r="D49" s="6">
        <f t="shared" si="10"/>
        <v>2492866964557.8701</v>
      </c>
      <c r="E49" s="6">
        <f t="shared" si="10"/>
        <v>3695843189127.3101</v>
      </c>
      <c r="F49" s="6">
        <f t="shared" si="10"/>
        <v>10145927248102.9</v>
      </c>
      <c r="G49" s="6">
        <f t="shared" si="10"/>
        <v>3071874491360</v>
      </c>
      <c r="H49" s="6">
        <f t="shared" si="10"/>
        <v>6968606154248.6299</v>
      </c>
      <c r="I49" s="6">
        <f t="shared" si="10"/>
        <v>2569521654010.4302</v>
      </c>
      <c r="J49" s="6">
        <f t="shared" si="10"/>
        <v>18267252662516.398</v>
      </c>
    </row>
    <row r="50" spans="1:10" x14ac:dyDescent="0.25">
      <c r="A50" s="14" t="s">
        <v>45</v>
      </c>
      <c r="B50" s="5">
        <v>9873242062122.3008</v>
      </c>
      <c r="C50" s="5">
        <v>4560831526261.0498</v>
      </c>
      <c r="D50" s="5">
        <v>2492866964557.8701</v>
      </c>
      <c r="E50" s="5">
        <v>3695843189127.3101</v>
      </c>
      <c r="F50" s="5">
        <v>10145927248102.9</v>
      </c>
      <c r="G50" s="5">
        <v>3071874491360</v>
      </c>
      <c r="H50" s="5">
        <v>6968606154248.6299</v>
      </c>
      <c r="I50" s="5">
        <v>2569521654010.4302</v>
      </c>
      <c r="J50" s="5">
        <v>18267252662516.398</v>
      </c>
    </row>
    <row r="51" spans="1:10" x14ac:dyDescent="0.25">
      <c r="A51" s="17" t="s">
        <v>69</v>
      </c>
      <c r="B51" s="18">
        <f t="shared" ref="B51:J51" si="11">B7-B36</f>
        <v>0</v>
      </c>
      <c r="C51" s="18">
        <f t="shared" si="11"/>
        <v>-9.765625E-3</v>
      </c>
      <c r="D51" s="18">
        <f t="shared" si="11"/>
        <v>0</v>
      </c>
      <c r="E51" s="18">
        <f t="shared" si="11"/>
        <v>0</v>
      </c>
      <c r="F51" s="18">
        <f t="shared" si="11"/>
        <v>-3.90625E-2</v>
      </c>
      <c r="G51" s="18">
        <f t="shared" si="11"/>
        <v>0</v>
      </c>
      <c r="H51" s="18">
        <f t="shared" si="11"/>
        <v>0</v>
      </c>
      <c r="I51" s="18">
        <f t="shared" si="11"/>
        <v>0</v>
      </c>
      <c r="J51" s="18">
        <f t="shared" si="11"/>
        <v>7.03125E-2</v>
      </c>
    </row>
  </sheetData>
  <conditionalFormatting sqref="B51:J5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B6:J6">
    <cfRule type="containsBlanks" dxfId="2" priority="2">
      <formula>LEN(TRIM(B6))=0</formula>
    </cfRule>
    <cfRule type="containsText" dxfId="1" priority="3" operator="containsText" text="unaud">
      <formula>NOT(ISERROR(SEARCH("unaud",B6)))</formula>
    </cfRule>
  </conditionalFormatting>
  <conditionalFormatting sqref="B6:J6">
    <cfRule type="containsText" dxfId="0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7A62-61D1-484D-BF44-AC1E5EA7956F}">
  <dimension ref="A1:J51"/>
  <sheetViews>
    <sheetView workbookViewId="0">
      <selection activeCell="B4" sqref="B4:J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73</v>
      </c>
    </row>
    <row r="4" spans="1:10" x14ac:dyDescent="0.25">
      <c r="A4" s="48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19" t="s">
        <v>1</v>
      </c>
      <c r="B5" s="20" t="s">
        <v>47</v>
      </c>
      <c r="C5" s="20" t="s">
        <v>50</v>
      </c>
      <c r="D5" s="20" t="s">
        <v>52</v>
      </c>
      <c r="E5" s="20" t="s">
        <v>55</v>
      </c>
      <c r="F5" s="20" t="s">
        <v>57</v>
      </c>
      <c r="G5" s="20" t="s">
        <v>59</v>
      </c>
      <c r="H5" s="20" t="s">
        <v>61</v>
      </c>
      <c r="I5" s="20" t="s">
        <v>63</v>
      </c>
      <c r="J5" s="20" t="s">
        <v>65</v>
      </c>
    </row>
    <row r="6" spans="1:10" x14ac:dyDescent="0.25">
      <c r="A6" s="21" t="s">
        <v>2</v>
      </c>
      <c r="B6" s="20" t="s">
        <v>48</v>
      </c>
      <c r="C6" s="20" t="s">
        <v>48</v>
      </c>
      <c r="D6" s="20" t="s">
        <v>53</v>
      </c>
      <c r="E6" s="20" t="s">
        <v>53</v>
      </c>
      <c r="F6" s="20" t="s">
        <v>48</v>
      </c>
      <c r="G6" s="20" t="s">
        <v>48</v>
      </c>
      <c r="H6" s="20" t="s">
        <v>48</v>
      </c>
      <c r="I6" s="20" t="s">
        <v>48</v>
      </c>
      <c r="J6" s="20" t="s">
        <v>48</v>
      </c>
    </row>
    <row r="7" spans="1:10" x14ac:dyDescent="0.25">
      <c r="A7" s="22" t="s">
        <v>3</v>
      </c>
      <c r="B7" s="23">
        <f t="shared" ref="B7:J7" si="0">B8+B18+B21+B29+B31</f>
        <v>10136346846014.832</v>
      </c>
      <c r="C7" s="23">
        <f t="shared" si="0"/>
        <v>4163960587666.9702</v>
      </c>
      <c r="D7" s="23">
        <f t="shared" si="0"/>
        <v>2227687171993.8701</v>
      </c>
      <c r="E7" s="23">
        <f t="shared" si="0"/>
        <v>3575215400732.9697</v>
      </c>
      <c r="F7" s="23">
        <f t="shared" si="0"/>
        <v>9190940113542.2188</v>
      </c>
      <c r="G7" s="23">
        <f t="shared" si="0"/>
        <v>2690927989440</v>
      </c>
      <c r="H7" s="23">
        <f t="shared" si="0"/>
        <v>6415723599548.7598</v>
      </c>
      <c r="I7" s="23">
        <f t="shared" si="0"/>
        <v>2414174977494.0596</v>
      </c>
      <c r="J7" s="23">
        <f t="shared" si="0"/>
        <v>16597436411284.01</v>
      </c>
    </row>
    <row r="8" spans="1:10" x14ac:dyDescent="0.25">
      <c r="A8" s="24" t="s">
        <v>4</v>
      </c>
      <c r="B8" s="25">
        <f t="shared" ref="B8:J8" si="1">SUM(B9:B17)</f>
        <v>1481642961243.2502</v>
      </c>
      <c r="C8" s="25">
        <f t="shared" si="1"/>
        <v>302185703095.60004</v>
      </c>
      <c r="D8" s="25">
        <f t="shared" si="1"/>
        <v>351486674267.03003</v>
      </c>
      <c r="E8" s="25">
        <f t="shared" si="1"/>
        <v>682939931961.81982</v>
      </c>
      <c r="F8" s="25">
        <f t="shared" si="1"/>
        <v>1439745338134.46</v>
      </c>
      <c r="G8" s="25">
        <f t="shared" si="1"/>
        <v>377042203622</v>
      </c>
      <c r="H8" s="25">
        <f t="shared" si="1"/>
        <v>1541178804844.0701</v>
      </c>
      <c r="I8" s="25">
        <f t="shared" si="1"/>
        <v>234971945788.29999</v>
      </c>
      <c r="J8" s="25">
        <f t="shared" si="1"/>
        <v>1063557391157.86</v>
      </c>
    </row>
    <row r="9" spans="1:10" x14ac:dyDescent="0.25">
      <c r="A9" s="26" t="s">
        <v>5</v>
      </c>
      <c r="B9" s="27">
        <v>1130081638198</v>
      </c>
      <c r="C9" s="27">
        <v>262990961290.53</v>
      </c>
      <c r="D9" s="27">
        <v>290579239987.45001</v>
      </c>
      <c r="E9" s="27">
        <v>448071864519</v>
      </c>
      <c r="F9" s="27">
        <v>913344215829.16003</v>
      </c>
      <c r="G9" s="27">
        <v>315209752406</v>
      </c>
      <c r="H9" s="27">
        <v>1173394277425.6001</v>
      </c>
      <c r="I9" s="27">
        <v>182612231990</v>
      </c>
      <c r="J9" s="27">
        <v>736381013847.76001</v>
      </c>
    </row>
    <row r="10" spans="1:10" x14ac:dyDescent="0.25">
      <c r="A10" s="28" t="s">
        <v>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28" t="s">
        <v>7</v>
      </c>
      <c r="B11" s="29">
        <v>250435980931.31</v>
      </c>
      <c r="C11" s="29">
        <v>35257146178</v>
      </c>
      <c r="D11" s="29">
        <v>108886407935</v>
      </c>
      <c r="E11" s="29">
        <v>211097852809.20001</v>
      </c>
      <c r="F11" s="29">
        <v>722884205853</v>
      </c>
      <c r="G11" s="29">
        <v>29238495700</v>
      </c>
      <c r="H11" s="29">
        <v>0</v>
      </c>
      <c r="I11" s="29">
        <v>98652459354</v>
      </c>
      <c r="J11" s="29">
        <v>611739041082</v>
      </c>
    </row>
    <row r="12" spans="1:10" x14ac:dyDescent="0.25">
      <c r="A12" s="28" t="s">
        <v>8</v>
      </c>
      <c r="B12" s="29">
        <v>15803210119.860001</v>
      </c>
      <c r="C12" s="29">
        <v>12194610530</v>
      </c>
      <c r="D12" s="29">
        <v>-71692089222.419998</v>
      </c>
      <c r="E12" s="29">
        <v>40429867073.830002</v>
      </c>
      <c r="F12" s="29">
        <v>-246218916993.32999</v>
      </c>
      <c r="G12" s="29">
        <v>17038403107</v>
      </c>
      <c r="H12" s="29">
        <v>185462666840.92001</v>
      </c>
      <c r="I12" s="29">
        <v>-60086239158.529999</v>
      </c>
      <c r="J12" s="29">
        <v>-349587020489.53998</v>
      </c>
    </row>
    <row r="13" spans="1:10" x14ac:dyDescent="0.25">
      <c r="A13" s="28" t="s">
        <v>9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28" t="s">
        <v>11</v>
      </c>
      <c r="B15" s="29">
        <v>85322131994.080002</v>
      </c>
      <c r="C15" s="29">
        <v>16515458387</v>
      </c>
      <c r="D15" s="29">
        <v>23713115567</v>
      </c>
      <c r="E15" s="29">
        <v>80872415387.850006</v>
      </c>
      <c r="F15" s="29">
        <v>49735833445.629997</v>
      </c>
      <c r="G15" s="29">
        <v>15555552409</v>
      </c>
      <c r="H15" s="29">
        <v>182321860577.54999</v>
      </c>
      <c r="I15" s="29">
        <v>13793493602.83</v>
      </c>
      <c r="J15" s="29">
        <v>65024356717.639999</v>
      </c>
    </row>
    <row r="16" spans="1:10" x14ac:dyDescent="0.25">
      <c r="A16" s="28" t="s">
        <v>12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28" t="s">
        <v>13</v>
      </c>
      <c r="B17" s="29"/>
      <c r="C17" s="29">
        <v>-24772473289.93</v>
      </c>
      <c r="D17" s="29"/>
      <c r="E17" s="29">
        <v>-97532067828.059998</v>
      </c>
      <c r="F17" s="29"/>
      <c r="G17" s="29"/>
      <c r="H17" s="29"/>
      <c r="I17" s="29"/>
      <c r="J17" s="29"/>
    </row>
    <row r="18" spans="1:10" x14ac:dyDescent="0.25">
      <c r="A18" s="24" t="s">
        <v>14</v>
      </c>
      <c r="B18" s="25">
        <f t="shared" ref="B18:J18" si="2">SUM(B19:B20)</f>
        <v>586500973361.60999</v>
      </c>
      <c r="C18" s="25">
        <f t="shared" si="2"/>
        <v>57496015801.650002</v>
      </c>
      <c r="D18" s="25">
        <f t="shared" si="2"/>
        <v>54667928281.110001</v>
      </c>
      <c r="E18" s="25">
        <f t="shared" si="2"/>
        <v>163109543482.26001</v>
      </c>
      <c r="F18" s="25">
        <f t="shared" si="2"/>
        <v>510736197631.82001</v>
      </c>
      <c r="G18" s="25">
        <f t="shared" si="2"/>
        <v>210799902707</v>
      </c>
      <c r="H18" s="25">
        <f t="shared" si="2"/>
        <v>115663705509.84</v>
      </c>
      <c r="I18" s="25">
        <f t="shared" si="2"/>
        <v>0</v>
      </c>
      <c r="J18" s="25">
        <f t="shared" si="2"/>
        <v>21780000000</v>
      </c>
    </row>
    <row r="19" spans="1:10" x14ac:dyDescent="0.25">
      <c r="A19" s="28" t="s">
        <v>15</v>
      </c>
      <c r="B19" s="29">
        <v>0</v>
      </c>
      <c r="C19" s="29">
        <v>0</v>
      </c>
      <c r="D19" s="29">
        <v>0</v>
      </c>
      <c r="E19" s="29">
        <v>0</v>
      </c>
      <c r="F19" s="29">
        <v>48624532303</v>
      </c>
      <c r="G19" s="29">
        <v>5500964862</v>
      </c>
      <c r="H19" s="29">
        <v>0</v>
      </c>
      <c r="I19" s="29">
        <v>0</v>
      </c>
      <c r="J19" s="29">
        <v>0</v>
      </c>
    </row>
    <row r="20" spans="1:10" x14ac:dyDescent="0.25">
      <c r="A20" s="28" t="s">
        <v>16</v>
      </c>
      <c r="B20" s="29">
        <v>586500973361.60999</v>
      </c>
      <c r="C20" s="29">
        <v>57496015801.650002</v>
      </c>
      <c r="D20" s="29">
        <v>54667928281.110001</v>
      </c>
      <c r="E20" s="29">
        <v>163109543482.26001</v>
      </c>
      <c r="F20" s="29">
        <v>462111665328.82001</v>
      </c>
      <c r="G20" s="29">
        <v>205298937845</v>
      </c>
      <c r="H20" s="29">
        <v>115663705509.84</v>
      </c>
      <c r="I20" s="29">
        <v>0</v>
      </c>
      <c r="J20" s="29">
        <v>21780000000</v>
      </c>
    </row>
    <row r="21" spans="1:10" x14ac:dyDescent="0.25">
      <c r="A21" s="24" t="s">
        <v>17</v>
      </c>
      <c r="B21" s="25">
        <f t="shared" ref="B21:J21" si="3">SUM(B22:B28)</f>
        <v>7981166324810.6816</v>
      </c>
      <c r="C21" s="25">
        <f t="shared" si="3"/>
        <v>3756359920921.8203</v>
      </c>
      <c r="D21" s="25">
        <f t="shared" si="3"/>
        <v>1815186285513.2002</v>
      </c>
      <c r="E21" s="25">
        <f t="shared" si="3"/>
        <v>2580166227266.8896</v>
      </c>
      <c r="F21" s="25">
        <f t="shared" si="3"/>
        <v>6736900468698.9395</v>
      </c>
      <c r="G21" s="25">
        <f t="shared" si="3"/>
        <v>2063208747333</v>
      </c>
      <c r="H21" s="25">
        <f t="shared" si="3"/>
        <v>4735835713949.3096</v>
      </c>
      <c r="I21" s="25">
        <f t="shared" si="3"/>
        <v>2140895560905.3494</v>
      </c>
      <c r="J21" s="25">
        <f t="shared" si="3"/>
        <v>15494622521059.15</v>
      </c>
    </row>
    <row r="22" spans="1:10" x14ac:dyDescent="0.25">
      <c r="A22" s="28" t="s">
        <v>18</v>
      </c>
      <c r="B22" s="29">
        <v>3917705028739</v>
      </c>
      <c r="C22" s="29">
        <v>531525619150</v>
      </c>
      <c r="D22" s="29">
        <v>251298333686.79001</v>
      </c>
      <c r="E22" s="29">
        <v>556551296363</v>
      </c>
      <c r="F22" s="29">
        <v>2436869377453</v>
      </c>
      <c r="G22" s="29">
        <v>668835970691</v>
      </c>
      <c r="H22" s="29">
        <v>1976053141987.9399</v>
      </c>
      <c r="I22" s="29">
        <v>1098483415676.5</v>
      </c>
      <c r="J22" s="29">
        <v>12655102130264.4</v>
      </c>
    </row>
    <row r="23" spans="1:10" x14ac:dyDescent="0.25">
      <c r="A23" s="28" t="s">
        <v>19</v>
      </c>
      <c r="B23" s="29">
        <v>1327660883093.28</v>
      </c>
      <c r="C23" s="29">
        <v>459410205871.33002</v>
      </c>
      <c r="D23" s="29">
        <v>413952921488.78003</v>
      </c>
      <c r="E23" s="29">
        <v>684607254695.82996</v>
      </c>
      <c r="F23" s="29">
        <v>853517003854.5</v>
      </c>
      <c r="G23" s="29">
        <v>406043307730</v>
      </c>
      <c r="H23" s="29">
        <v>875621813343.41003</v>
      </c>
      <c r="I23" s="29">
        <v>243130488419.41</v>
      </c>
      <c r="J23" s="29">
        <v>714096433833</v>
      </c>
    </row>
    <row r="24" spans="1:10" x14ac:dyDescent="0.25">
      <c r="A24" s="28" t="s">
        <v>20</v>
      </c>
      <c r="B24" s="29">
        <v>1189278468983.3501</v>
      </c>
      <c r="C24" s="29">
        <v>948576664328.80005</v>
      </c>
      <c r="D24" s="29">
        <v>1028574687239.29</v>
      </c>
      <c r="E24" s="29">
        <v>1384814357790</v>
      </c>
      <c r="F24" s="29">
        <v>2677239189513.8701</v>
      </c>
      <c r="G24" s="29">
        <v>663818466772</v>
      </c>
      <c r="H24" s="29">
        <v>1685468355880.28</v>
      </c>
      <c r="I24" s="29">
        <v>627091446493.75</v>
      </c>
      <c r="J24" s="29">
        <v>1210910359237.75</v>
      </c>
    </row>
    <row r="25" spans="1:10" x14ac:dyDescent="0.25">
      <c r="A25" s="28" t="s">
        <v>21</v>
      </c>
      <c r="B25" s="29">
        <v>3603050777270.25</v>
      </c>
      <c r="C25" s="29">
        <v>4051815942440.1802</v>
      </c>
      <c r="D25" s="29">
        <v>854272593912</v>
      </c>
      <c r="E25" s="29">
        <v>1032540289451.88</v>
      </c>
      <c r="F25" s="29">
        <v>4154342527647.23</v>
      </c>
      <c r="G25" s="29">
        <v>1211029305755</v>
      </c>
      <c r="H25" s="29">
        <v>2499932885217.7202</v>
      </c>
      <c r="I25" s="29">
        <v>473967261490.27002</v>
      </c>
      <c r="J25" s="29">
        <v>1500478993073</v>
      </c>
    </row>
    <row r="26" spans="1:10" x14ac:dyDescent="0.25">
      <c r="A26" s="28" t="s">
        <v>22</v>
      </c>
      <c r="B26" s="29">
        <v>30552898128.48</v>
      </c>
      <c r="C26" s="29">
        <v>86409959754.220001</v>
      </c>
      <c r="D26" s="29">
        <v>98369571109.320007</v>
      </c>
      <c r="E26" s="29">
        <v>31821579173</v>
      </c>
      <c r="F26" s="29">
        <v>52187842648.739998</v>
      </c>
      <c r="G26" s="29">
        <v>8375419074</v>
      </c>
      <c r="H26" s="29">
        <v>40910691496.949997</v>
      </c>
      <c r="I26" s="29">
        <v>27241635427.259998</v>
      </c>
      <c r="J26" s="29">
        <v>42374285289</v>
      </c>
    </row>
    <row r="27" spans="1:10" x14ac:dyDescent="0.25">
      <c r="A27" s="28" t="s">
        <v>23</v>
      </c>
      <c r="B27" s="29">
        <v>810353792147</v>
      </c>
      <c r="C27" s="29">
        <v>28789012795</v>
      </c>
      <c r="D27" s="29">
        <v>36113636717.099998</v>
      </c>
      <c r="E27" s="29">
        <v>143084827845</v>
      </c>
      <c r="F27" s="29">
        <v>148571436046</v>
      </c>
      <c r="G27" s="29">
        <v>34527867323</v>
      </c>
      <c r="H27" s="29">
        <v>22111254521.959999</v>
      </c>
      <c r="I27" s="29"/>
      <c r="J27" s="29">
        <v>356353396233</v>
      </c>
    </row>
    <row r="28" spans="1:10" x14ac:dyDescent="0.25">
      <c r="A28" s="28" t="s">
        <v>24</v>
      </c>
      <c r="B28" s="29">
        <v>-2897435523550.6802</v>
      </c>
      <c r="C28" s="29">
        <v>-2350167483417.71</v>
      </c>
      <c r="D28" s="29">
        <v>-867395458640.07996</v>
      </c>
      <c r="E28" s="29">
        <v>-1253253378051.8201</v>
      </c>
      <c r="F28" s="29">
        <v>-3585826908464.3999</v>
      </c>
      <c r="G28" s="29">
        <v>-929421590012</v>
      </c>
      <c r="H28" s="29">
        <v>-2364262428498.9502</v>
      </c>
      <c r="I28" s="29">
        <v>-329018686601.84003</v>
      </c>
      <c r="J28" s="29">
        <v>-984693076871</v>
      </c>
    </row>
    <row r="29" spans="1:10" x14ac:dyDescent="0.25">
      <c r="A29" s="24" t="s">
        <v>25</v>
      </c>
      <c r="B29" s="25">
        <f t="shared" ref="B29:J29" si="4">SUM(B30)</f>
        <v>0</v>
      </c>
      <c r="C29" s="25">
        <f t="shared" si="4"/>
        <v>0</v>
      </c>
      <c r="D29" s="25">
        <f t="shared" si="4"/>
        <v>0</v>
      </c>
      <c r="E29" s="25">
        <f t="shared" si="4"/>
        <v>0</v>
      </c>
      <c r="F29" s="25">
        <f t="shared" si="4"/>
        <v>0</v>
      </c>
      <c r="G29" s="25">
        <f t="shared" si="4"/>
        <v>0</v>
      </c>
      <c r="H29" s="25">
        <f t="shared" si="4"/>
        <v>0</v>
      </c>
      <c r="I29" s="25">
        <f t="shared" si="4"/>
        <v>0</v>
      </c>
      <c r="J29" s="25">
        <f t="shared" si="4"/>
        <v>0</v>
      </c>
    </row>
    <row r="30" spans="1:10" x14ac:dyDescent="0.25">
      <c r="A30" s="28" t="s">
        <v>26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25">
      <c r="A31" s="24" t="s">
        <v>27</v>
      </c>
      <c r="B31" s="25">
        <f t="shared" ref="B31:J31" si="5">SUM(B32:B35)</f>
        <v>87036586599.290009</v>
      </c>
      <c r="C31" s="25">
        <f t="shared" si="5"/>
        <v>47918947847.900002</v>
      </c>
      <c r="D31" s="25">
        <f t="shared" si="5"/>
        <v>6346283932.5299997</v>
      </c>
      <c r="E31" s="25">
        <f t="shared" si="5"/>
        <v>148999698022</v>
      </c>
      <c r="F31" s="25">
        <f t="shared" si="5"/>
        <v>503558109077</v>
      </c>
      <c r="G31" s="25">
        <f t="shared" si="5"/>
        <v>39877135778</v>
      </c>
      <c r="H31" s="25">
        <f t="shared" si="5"/>
        <v>23045375245.540001</v>
      </c>
      <c r="I31" s="25">
        <f t="shared" si="5"/>
        <v>38307470800.410004</v>
      </c>
      <c r="J31" s="25">
        <f t="shared" si="5"/>
        <v>17476499067</v>
      </c>
    </row>
    <row r="32" spans="1:10" x14ac:dyDescent="0.25">
      <c r="A32" s="26" t="s">
        <v>28</v>
      </c>
      <c r="B32" s="29">
        <v>8050000</v>
      </c>
      <c r="C32" s="29">
        <v>0</v>
      </c>
      <c r="D32" s="29">
        <v>0</v>
      </c>
      <c r="E32" s="29">
        <v>0</v>
      </c>
      <c r="F32" s="29">
        <v>592417980</v>
      </c>
      <c r="G32" s="29">
        <v>216757841</v>
      </c>
      <c r="H32" s="29">
        <v>7420833.3300000001</v>
      </c>
      <c r="I32" s="29">
        <v>1947472844.4100001</v>
      </c>
      <c r="J32" s="29">
        <v>11447796</v>
      </c>
    </row>
    <row r="33" spans="1:10" x14ac:dyDescent="0.25">
      <c r="A33" s="28" t="s">
        <v>29</v>
      </c>
      <c r="B33" s="29"/>
      <c r="C33" s="29">
        <v>8639561360</v>
      </c>
      <c r="D33" s="29">
        <v>2950086110.6199999</v>
      </c>
      <c r="E33" s="29"/>
      <c r="F33" s="29"/>
      <c r="G33" s="29"/>
      <c r="H33" s="29">
        <v>15122312800</v>
      </c>
      <c r="I33" s="29">
        <v>16714100000</v>
      </c>
      <c r="J33" s="29"/>
    </row>
    <row r="34" spans="1:10" x14ac:dyDescent="0.25">
      <c r="A34" s="28" t="s">
        <v>30</v>
      </c>
      <c r="B34" s="29">
        <v>6054059577.1000004</v>
      </c>
      <c r="C34" s="29">
        <v>110857751</v>
      </c>
      <c r="D34" s="29">
        <v>1027516125</v>
      </c>
      <c r="E34" s="29">
        <v>10271878078</v>
      </c>
      <c r="F34" s="29"/>
      <c r="G34" s="29">
        <v>8660207331</v>
      </c>
      <c r="H34" s="29">
        <v>5125097188.21</v>
      </c>
      <c r="I34" s="29">
        <v>1449398655</v>
      </c>
      <c r="J34" s="29">
        <v>15677141983</v>
      </c>
    </row>
    <row r="35" spans="1:10" x14ac:dyDescent="0.25">
      <c r="A35" s="28" t="s">
        <v>31</v>
      </c>
      <c r="B35" s="29">
        <v>80974477022.190002</v>
      </c>
      <c r="C35" s="29">
        <v>39168528736.900002</v>
      </c>
      <c r="D35" s="29">
        <v>2368681696.9099998</v>
      </c>
      <c r="E35" s="29">
        <v>138727819944</v>
      </c>
      <c r="F35" s="29">
        <v>502965691097</v>
      </c>
      <c r="G35" s="29">
        <v>31000170606</v>
      </c>
      <c r="H35" s="29">
        <v>2790544424</v>
      </c>
      <c r="I35" s="29">
        <v>18196499301</v>
      </c>
      <c r="J35" s="29">
        <v>1787909288</v>
      </c>
    </row>
    <row r="36" spans="1:10" x14ac:dyDescent="0.25">
      <c r="A36" s="22" t="s">
        <v>32</v>
      </c>
      <c r="B36" s="23">
        <f t="shared" ref="B36:J36" si="6">B37+B48</f>
        <v>10136346846014.83</v>
      </c>
      <c r="C36" s="23">
        <f t="shared" si="6"/>
        <v>4163960587666.9702</v>
      </c>
      <c r="D36" s="23">
        <f t="shared" si="6"/>
        <v>2227687171993.8701</v>
      </c>
      <c r="E36" s="23">
        <f t="shared" si="6"/>
        <v>3575215400732.9702</v>
      </c>
      <c r="F36" s="23">
        <f t="shared" si="6"/>
        <v>9190940113542.2188</v>
      </c>
      <c r="G36" s="23">
        <f t="shared" si="6"/>
        <v>2690927989440</v>
      </c>
      <c r="H36" s="23">
        <f t="shared" si="6"/>
        <v>6415723599548.7598</v>
      </c>
      <c r="I36" s="23">
        <f t="shared" si="6"/>
        <v>2414174977494.0601</v>
      </c>
      <c r="J36" s="23">
        <f t="shared" si="6"/>
        <v>16597436411284.012</v>
      </c>
    </row>
    <row r="37" spans="1:10" x14ac:dyDescent="0.25">
      <c r="A37" s="24" t="s">
        <v>33</v>
      </c>
      <c r="B37" s="25">
        <f t="shared" ref="B37:J37" si="7">SUM(B38+B45)</f>
        <v>219324826167</v>
      </c>
      <c r="C37" s="25">
        <f t="shared" si="7"/>
        <v>56222516518</v>
      </c>
      <c r="D37" s="25">
        <f t="shared" si="7"/>
        <v>2333450287.0999999</v>
      </c>
      <c r="E37" s="25">
        <f t="shared" si="7"/>
        <v>14341524116</v>
      </c>
      <c r="F37" s="25">
        <f t="shared" si="7"/>
        <v>87647023794.020004</v>
      </c>
      <c r="G37" s="25">
        <f t="shared" si="7"/>
        <v>11744500318</v>
      </c>
      <c r="H37" s="25">
        <f t="shared" si="7"/>
        <v>10008517918.35</v>
      </c>
      <c r="I37" s="25">
        <f t="shared" si="7"/>
        <v>3736526910</v>
      </c>
      <c r="J37" s="25">
        <f t="shared" si="7"/>
        <v>4654093167.21</v>
      </c>
    </row>
    <row r="38" spans="1:10" x14ac:dyDescent="0.25">
      <c r="A38" s="30" t="s">
        <v>34</v>
      </c>
      <c r="B38" s="31">
        <f t="shared" ref="B38:J38" si="8">SUM(B39:B44)</f>
        <v>219324826167</v>
      </c>
      <c r="C38" s="31">
        <f t="shared" si="8"/>
        <v>56222516518</v>
      </c>
      <c r="D38" s="31">
        <f t="shared" si="8"/>
        <v>2333450287.0999999</v>
      </c>
      <c r="E38" s="31">
        <f t="shared" si="8"/>
        <v>14341524116</v>
      </c>
      <c r="F38" s="31">
        <f t="shared" si="8"/>
        <v>87647023794.020004</v>
      </c>
      <c r="G38" s="31">
        <f t="shared" si="8"/>
        <v>11744500318</v>
      </c>
      <c r="H38" s="31">
        <f t="shared" si="8"/>
        <v>10008517918.35</v>
      </c>
      <c r="I38" s="31">
        <f t="shared" si="8"/>
        <v>3736526910</v>
      </c>
      <c r="J38" s="31">
        <f t="shared" si="8"/>
        <v>4571408887.8800001</v>
      </c>
    </row>
    <row r="39" spans="1:10" x14ac:dyDescent="0.25">
      <c r="A39" s="28" t="s">
        <v>35</v>
      </c>
      <c r="B39" s="29">
        <v>6819610</v>
      </c>
      <c r="C39" s="29"/>
      <c r="D39" s="29">
        <v>24777747</v>
      </c>
      <c r="E39" s="29">
        <v>7303001</v>
      </c>
      <c r="F39" s="29"/>
      <c r="G39" s="29">
        <v>25321407</v>
      </c>
      <c r="H39" s="29">
        <v>450158000</v>
      </c>
      <c r="I39" s="29">
        <v>8037308</v>
      </c>
      <c r="J39" s="29">
        <v>169508980</v>
      </c>
    </row>
    <row r="40" spans="1:10" x14ac:dyDescent="0.25">
      <c r="A40" s="28" t="s">
        <v>36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28" t="s">
        <v>37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</row>
    <row r="42" spans="1:10" x14ac:dyDescent="0.25">
      <c r="A42" s="28" t="s">
        <v>38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x14ac:dyDescent="0.25">
      <c r="A43" s="28" t="s">
        <v>39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x14ac:dyDescent="0.25">
      <c r="A44" s="28" t="s">
        <v>40</v>
      </c>
      <c r="B44" s="29">
        <v>219318006557</v>
      </c>
      <c r="C44" s="29">
        <v>56222516518</v>
      </c>
      <c r="D44" s="29">
        <v>2308672540.0999999</v>
      </c>
      <c r="E44" s="29">
        <v>14334221115</v>
      </c>
      <c r="F44" s="29">
        <v>87647023794.020004</v>
      </c>
      <c r="G44" s="29">
        <v>11719178911</v>
      </c>
      <c r="H44" s="29">
        <v>9558359918.3500004</v>
      </c>
      <c r="I44" s="29">
        <v>3728489602</v>
      </c>
      <c r="J44" s="29">
        <v>4401899907.8800001</v>
      </c>
    </row>
    <row r="45" spans="1:10" x14ac:dyDescent="0.25">
      <c r="A45" s="30" t="s">
        <v>41</v>
      </c>
      <c r="B45" s="31">
        <f t="shared" ref="B45:J45" si="9">SUM(B46:B47)</f>
        <v>0</v>
      </c>
      <c r="C45" s="31">
        <f t="shared" si="9"/>
        <v>0</v>
      </c>
      <c r="D45" s="31">
        <f t="shared" si="9"/>
        <v>0</v>
      </c>
      <c r="E45" s="31">
        <f t="shared" si="9"/>
        <v>0</v>
      </c>
      <c r="F45" s="31">
        <f t="shared" si="9"/>
        <v>0</v>
      </c>
      <c r="G45" s="31">
        <f t="shared" si="9"/>
        <v>0</v>
      </c>
      <c r="H45" s="31">
        <f t="shared" si="9"/>
        <v>0</v>
      </c>
      <c r="I45" s="31">
        <f t="shared" si="9"/>
        <v>0</v>
      </c>
      <c r="J45" s="31">
        <f t="shared" si="9"/>
        <v>82684279.329999998</v>
      </c>
    </row>
    <row r="46" spans="1:10" x14ac:dyDescent="0.25">
      <c r="A46" s="28" t="s">
        <v>42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</row>
    <row r="47" spans="1:10" x14ac:dyDescent="0.25">
      <c r="A47" s="28" t="s">
        <v>43</v>
      </c>
      <c r="B47" s="29"/>
      <c r="C47" s="29"/>
      <c r="D47" s="29"/>
      <c r="E47" s="29"/>
      <c r="F47" s="29"/>
      <c r="G47" s="29"/>
      <c r="H47" s="29"/>
      <c r="I47" s="29"/>
      <c r="J47" s="29">
        <v>82684279.329999998</v>
      </c>
    </row>
    <row r="48" spans="1:10" x14ac:dyDescent="0.25">
      <c r="A48" s="24" t="s">
        <v>44</v>
      </c>
      <c r="B48" s="25">
        <f t="shared" ref="B48:H49" si="10">SUM(B49)</f>
        <v>9917022019847.8301</v>
      </c>
      <c r="C48" s="25">
        <f t="shared" si="10"/>
        <v>4107738071148.9702</v>
      </c>
      <c r="D48" s="25">
        <f t="shared" si="10"/>
        <v>2225353721706.77</v>
      </c>
      <c r="E48" s="25">
        <f t="shared" si="10"/>
        <v>3560873876616.9702</v>
      </c>
      <c r="F48" s="25">
        <f t="shared" si="10"/>
        <v>9103293089748.1992</v>
      </c>
      <c r="G48" s="25">
        <f t="shared" si="10"/>
        <v>2679183489122</v>
      </c>
      <c r="H48" s="25">
        <f t="shared" si="10"/>
        <v>6405715081630.4102</v>
      </c>
      <c r="I48" s="25">
        <f t="shared" ref="I48:J49" si="11">SUM(I49)</f>
        <v>2410438450584.0601</v>
      </c>
      <c r="J48" s="25">
        <f t="shared" si="11"/>
        <v>16592782318116.801</v>
      </c>
    </row>
    <row r="49" spans="1:10" x14ac:dyDescent="0.25">
      <c r="A49" s="30" t="s">
        <v>44</v>
      </c>
      <c r="B49" s="31">
        <f t="shared" si="10"/>
        <v>9917022019847.8301</v>
      </c>
      <c r="C49" s="31">
        <f t="shared" si="10"/>
        <v>4107738071148.9702</v>
      </c>
      <c r="D49" s="31">
        <f t="shared" si="10"/>
        <v>2225353721706.77</v>
      </c>
      <c r="E49" s="31">
        <f t="shared" si="10"/>
        <v>3560873876616.9702</v>
      </c>
      <c r="F49" s="31">
        <f t="shared" si="10"/>
        <v>9103293089748.1992</v>
      </c>
      <c r="G49" s="31">
        <f t="shared" si="10"/>
        <v>2679183489122</v>
      </c>
      <c r="H49" s="31">
        <f t="shared" si="10"/>
        <v>6405715081630.4102</v>
      </c>
      <c r="I49" s="31">
        <f t="shared" si="11"/>
        <v>2410438450584.0601</v>
      </c>
      <c r="J49" s="31">
        <f t="shared" si="11"/>
        <v>16592782318116.801</v>
      </c>
    </row>
    <row r="50" spans="1:10" x14ac:dyDescent="0.25">
      <c r="A50" s="28" t="s">
        <v>45</v>
      </c>
      <c r="B50" s="29">
        <v>9917022019847.8301</v>
      </c>
      <c r="C50" s="29">
        <v>4107738071148.9702</v>
      </c>
      <c r="D50" s="29">
        <v>2225353721706.77</v>
      </c>
      <c r="E50" s="29">
        <v>3560873876616.9702</v>
      </c>
      <c r="F50" s="29">
        <v>9103293089748.1992</v>
      </c>
      <c r="G50" s="29">
        <v>2679183489122</v>
      </c>
      <c r="H50" s="29">
        <v>6405715081630.4102</v>
      </c>
      <c r="I50" s="29">
        <v>2410438450584.0601</v>
      </c>
      <c r="J50" s="29">
        <v>16592782318116.801</v>
      </c>
    </row>
    <row r="51" spans="1:10" x14ac:dyDescent="0.25">
      <c r="A51" s="32" t="s">
        <v>69</v>
      </c>
      <c r="B51" s="33">
        <f t="shared" ref="B51:J51" si="12">B7-B36</f>
        <v>0</v>
      </c>
      <c r="C51" s="33">
        <f t="shared" si="12"/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BF9D-41E1-4F62-B200-FCF40757B6A8}">
  <dimension ref="A1:J51"/>
  <sheetViews>
    <sheetView workbookViewId="0">
      <selection activeCell="A2" sqref="A1:A2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74</v>
      </c>
    </row>
    <row r="4" spans="1:10" x14ac:dyDescent="0.25">
      <c r="A4" s="47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7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8" t="s">
        <v>2</v>
      </c>
      <c r="B6" s="1" t="s">
        <v>53</v>
      </c>
      <c r="C6" s="1" t="s">
        <v>48</v>
      </c>
      <c r="D6" s="1" t="s">
        <v>48</v>
      </c>
      <c r="E6" s="1" t="s">
        <v>53</v>
      </c>
      <c r="F6" s="1" t="s">
        <v>53</v>
      </c>
      <c r="G6" s="1" t="s">
        <v>53</v>
      </c>
      <c r="H6" s="1" t="s">
        <v>48</v>
      </c>
      <c r="I6" s="1" t="s">
        <v>48</v>
      </c>
      <c r="J6" s="1" t="s">
        <v>48</v>
      </c>
    </row>
    <row r="7" spans="1:10" x14ac:dyDescent="0.25">
      <c r="A7" s="9" t="s">
        <v>3</v>
      </c>
      <c r="B7" s="2">
        <f t="shared" ref="B7:J7" si="0">B8+B18+B21+B29+B31</f>
        <v>12535341575829.031</v>
      </c>
      <c r="C7" s="2">
        <f t="shared" si="0"/>
        <v>5440946638554.8408</v>
      </c>
      <c r="D7" s="2">
        <f t="shared" si="0"/>
        <v>1930273000462.6697</v>
      </c>
      <c r="E7" s="2">
        <f t="shared" si="0"/>
        <v>4253489426916.7505</v>
      </c>
      <c r="F7" s="2">
        <f t="shared" si="0"/>
        <v>16739727008753.51</v>
      </c>
      <c r="G7" s="2">
        <f t="shared" si="0"/>
        <v>3295499097423</v>
      </c>
      <c r="H7" s="2">
        <f t="shared" si="0"/>
        <v>5935609955136.8613</v>
      </c>
      <c r="I7" s="2">
        <f t="shared" si="0"/>
        <v>1982746489360.53</v>
      </c>
      <c r="J7" s="2">
        <f t="shared" si="0"/>
        <v>11238087974033.84</v>
      </c>
    </row>
    <row r="8" spans="1:10" x14ac:dyDescent="0.25">
      <c r="A8" s="10" t="s">
        <v>4</v>
      </c>
      <c r="B8" s="3">
        <f t="shared" ref="B8:J8" si="1">SUM(B9:B17)</f>
        <v>2110192518856.05</v>
      </c>
      <c r="C8" s="3">
        <f t="shared" si="1"/>
        <v>175503744525.48999</v>
      </c>
      <c r="D8" s="3">
        <f t="shared" si="1"/>
        <v>397397029057.62</v>
      </c>
      <c r="E8" s="3">
        <f t="shared" si="1"/>
        <v>565611231339.28003</v>
      </c>
      <c r="F8" s="3">
        <f t="shared" si="1"/>
        <v>1716482511695.6101</v>
      </c>
      <c r="G8" s="3">
        <f t="shared" si="1"/>
        <v>451386080173</v>
      </c>
      <c r="H8" s="3">
        <f t="shared" si="1"/>
        <v>1140595931289.73</v>
      </c>
      <c r="I8" s="3">
        <f t="shared" si="1"/>
        <v>248323266743.62003</v>
      </c>
      <c r="J8" s="3">
        <f t="shared" si="1"/>
        <v>1387084105336.6799</v>
      </c>
    </row>
    <row r="9" spans="1:10" x14ac:dyDescent="0.25">
      <c r="A9" s="11" t="s">
        <v>5</v>
      </c>
      <c r="B9" s="34">
        <v>1909221956679</v>
      </c>
      <c r="C9" s="34">
        <v>123313311768.14999</v>
      </c>
      <c r="D9" s="34">
        <v>271582373840.23999</v>
      </c>
      <c r="E9" s="34">
        <v>483847508328</v>
      </c>
      <c r="F9" s="34">
        <v>878479581243.16003</v>
      </c>
      <c r="G9" s="34">
        <v>351788586752</v>
      </c>
      <c r="H9" s="34">
        <v>896540205375</v>
      </c>
      <c r="I9" s="34">
        <v>138869789455</v>
      </c>
      <c r="J9" s="34">
        <v>754587872957</v>
      </c>
    </row>
    <row r="10" spans="1:10" x14ac:dyDescent="0.25">
      <c r="A10" s="13" t="s">
        <v>6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3" t="s">
        <v>7</v>
      </c>
      <c r="B11" s="16">
        <v>989836340</v>
      </c>
      <c r="C11" s="16">
        <v>46304753682</v>
      </c>
      <c r="D11" s="16">
        <v>98403770116</v>
      </c>
      <c r="E11" s="16">
        <v>23041351871.200001</v>
      </c>
      <c r="F11" s="16">
        <v>739858138786</v>
      </c>
      <c r="G11" s="16">
        <v>46836480428</v>
      </c>
      <c r="H11" s="16">
        <v>126755628590.89</v>
      </c>
      <c r="I11" s="16">
        <v>88356637062.850006</v>
      </c>
      <c r="J11" s="16">
        <v>534473173242</v>
      </c>
    </row>
    <row r="12" spans="1:10" x14ac:dyDescent="0.25">
      <c r="A12" s="13" t="s">
        <v>8</v>
      </c>
      <c r="B12" s="34">
        <v>5250338044.0699997</v>
      </c>
      <c r="C12" s="34">
        <v>-12132460259.66</v>
      </c>
      <c r="D12" s="34">
        <v>6364996085.3800001</v>
      </c>
      <c r="E12" s="34">
        <v>40198264567.889999</v>
      </c>
      <c r="F12" s="34">
        <v>52788468174</v>
      </c>
      <c r="G12" s="34">
        <v>36415514046</v>
      </c>
      <c r="H12" s="34">
        <v>0</v>
      </c>
      <c r="I12" s="34">
        <v>12497713814.790001</v>
      </c>
      <c r="J12" s="34">
        <v>40081602704</v>
      </c>
    </row>
    <row r="13" spans="1:10" x14ac:dyDescent="0.25">
      <c r="A13" s="13" t="s">
        <v>9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25">
      <c r="A14" s="13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13" t="s">
        <v>11</v>
      </c>
      <c r="B15" s="34">
        <v>194730387792.98001</v>
      </c>
      <c r="C15" s="34">
        <v>18018139335</v>
      </c>
      <c r="D15" s="34">
        <v>19095317766</v>
      </c>
      <c r="E15" s="34">
        <v>19923205601.189999</v>
      </c>
      <c r="F15" s="34">
        <v>45356323492.449997</v>
      </c>
      <c r="G15" s="34">
        <v>16345498947</v>
      </c>
      <c r="H15" s="34">
        <v>117300097323.84</v>
      </c>
      <c r="I15" s="34">
        <v>8599126410.9799995</v>
      </c>
      <c r="J15" s="34">
        <v>55621282172.239998</v>
      </c>
    </row>
    <row r="16" spans="1:10" x14ac:dyDescent="0.25">
      <c r="A16" s="13" t="s">
        <v>12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A17" s="13" t="s">
        <v>13</v>
      </c>
      <c r="B17" s="34"/>
      <c r="C17" s="34"/>
      <c r="D17" s="34">
        <v>1950571250</v>
      </c>
      <c r="E17" s="34">
        <v>-1399099029</v>
      </c>
      <c r="F17" s="34"/>
      <c r="G17" s="34"/>
      <c r="H17" s="34"/>
      <c r="I17" s="34"/>
      <c r="J17" s="34">
        <v>2320174261.4400001</v>
      </c>
    </row>
    <row r="18" spans="1:10" x14ac:dyDescent="0.25">
      <c r="A18" s="10" t="s">
        <v>14</v>
      </c>
      <c r="B18" s="3">
        <f t="shared" ref="B18:J18" si="2">SUM(B19:B20)</f>
        <v>566544946814.84998</v>
      </c>
      <c r="C18" s="3">
        <f t="shared" si="2"/>
        <v>63138555895.769997</v>
      </c>
      <c r="D18" s="3">
        <f t="shared" si="2"/>
        <v>44274146548</v>
      </c>
      <c r="E18" s="3">
        <f t="shared" si="2"/>
        <v>159858652177.70999</v>
      </c>
      <c r="F18" s="3">
        <f t="shared" si="2"/>
        <v>443006907712.14001</v>
      </c>
      <c r="G18" s="3">
        <f t="shared" si="2"/>
        <v>191774555825</v>
      </c>
      <c r="H18" s="3">
        <f t="shared" si="2"/>
        <v>114530797587.59</v>
      </c>
      <c r="I18" s="3">
        <f t="shared" si="2"/>
        <v>0</v>
      </c>
      <c r="J18" s="3">
        <f t="shared" si="2"/>
        <v>21780000000</v>
      </c>
    </row>
    <row r="19" spans="1:10" x14ac:dyDescent="0.25">
      <c r="A19" s="13" t="s">
        <v>15</v>
      </c>
      <c r="B19" s="5">
        <v>0</v>
      </c>
      <c r="C19" s="5">
        <v>0</v>
      </c>
      <c r="D19" s="5">
        <v>480000000</v>
      </c>
      <c r="E19" s="5">
        <v>0</v>
      </c>
      <c r="F19" s="5">
        <v>33565164785</v>
      </c>
      <c r="G19" s="5">
        <v>3089015513</v>
      </c>
      <c r="H19" s="5">
        <v>0</v>
      </c>
      <c r="I19" s="5">
        <v>0</v>
      </c>
      <c r="J19" s="5">
        <v>0</v>
      </c>
    </row>
    <row r="20" spans="1:10" x14ac:dyDescent="0.25">
      <c r="A20" s="13" t="s">
        <v>16</v>
      </c>
      <c r="B20" s="5">
        <v>566544946814.84998</v>
      </c>
      <c r="C20" s="5">
        <v>63138555895.769997</v>
      </c>
      <c r="D20" s="5">
        <v>43794146548</v>
      </c>
      <c r="E20" s="5">
        <v>159858652177.70999</v>
      </c>
      <c r="F20" s="5">
        <v>409441742927.14001</v>
      </c>
      <c r="G20" s="5">
        <v>188685540312</v>
      </c>
      <c r="H20" s="5">
        <v>114530797587.59</v>
      </c>
      <c r="I20" s="5">
        <v>0</v>
      </c>
      <c r="J20" s="5">
        <v>21780000000</v>
      </c>
    </row>
    <row r="21" spans="1:10" x14ac:dyDescent="0.25">
      <c r="A21" s="10" t="s">
        <v>17</v>
      </c>
      <c r="B21" s="3">
        <f t="shared" ref="B21:J21" si="3">SUM(B22:B28)</f>
        <v>9830444975007.5313</v>
      </c>
      <c r="C21" s="3">
        <f t="shared" si="3"/>
        <v>5141155296397.001</v>
      </c>
      <c r="D21" s="3">
        <f t="shared" si="3"/>
        <v>1444584445048.2498</v>
      </c>
      <c r="E21" s="3">
        <f t="shared" si="3"/>
        <v>3386515453677.3203</v>
      </c>
      <c r="F21" s="3">
        <f t="shared" si="3"/>
        <v>8863157612597.3594</v>
      </c>
      <c r="G21" s="3">
        <f t="shared" si="3"/>
        <v>2537704909787</v>
      </c>
      <c r="H21" s="3">
        <f t="shared" si="3"/>
        <v>4662942510633.3008</v>
      </c>
      <c r="I21" s="3">
        <f t="shared" si="3"/>
        <v>1704600866295.4099</v>
      </c>
      <c r="J21" s="3">
        <f t="shared" si="3"/>
        <v>9813511662803.1602</v>
      </c>
    </row>
    <row r="22" spans="1:10" x14ac:dyDescent="0.25">
      <c r="A22" s="14" t="s">
        <v>18</v>
      </c>
      <c r="B22" s="5">
        <v>3630900594740</v>
      </c>
      <c r="C22" s="5">
        <v>102362575970</v>
      </c>
      <c r="D22" s="5">
        <v>312748408956</v>
      </c>
      <c r="E22" s="5">
        <v>530248763892</v>
      </c>
      <c r="F22" s="5">
        <v>1808699118338</v>
      </c>
      <c r="G22" s="5">
        <v>609344132956</v>
      </c>
      <c r="H22" s="5">
        <v>1866552828937.4199</v>
      </c>
      <c r="I22" s="5">
        <v>569149229604</v>
      </c>
      <c r="J22" s="5">
        <v>6839371507529.4102</v>
      </c>
    </row>
    <row r="23" spans="1:10" x14ac:dyDescent="0.25">
      <c r="A23" s="14" t="s">
        <v>19</v>
      </c>
      <c r="B23" s="5">
        <v>1103481099962.02</v>
      </c>
      <c r="C23" s="5">
        <v>344603789198.09003</v>
      </c>
      <c r="D23" s="5">
        <v>355901378957.78003</v>
      </c>
      <c r="E23" s="5">
        <v>632746190320.82996</v>
      </c>
      <c r="F23" s="5">
        <v>748255287999.54004</v>
      </c>
      <c r="G23" s="5">
        <v>344939198357</v>
      </c>
      <c r="H23" s="5">
        <v>790907997672.38</v>
      </c>
      <c r="I23" s="5">
        <v>198938248346.06</v>
      </c>
      <c r="J23" s="5">
        <v>611069865550</v>
      </c>
    </row>
    <row r="24" spans="1:10" x14ac:dyDescent="0.25">
      <c r="A24" s="14" t="s">
        <v>20</v>
      </c>
      <c r="B24" s="5">
        <v>1126405344155.71</v>
      </c>
      <c r="C24" s="5">
        <v>853309377040.94995</v>
      </c>
      <c r="D24" s="5">
        <v>937345568497.94995</v>
      </c>
      <c r="E24" s="5">
        <v>1215314308409.6101</v>
      </c>
      <c r="F24" s="5">
        <v>2055584226408.0701</v>
      </c>
      <c r="G24" s="5">
        <v>572233133027</v>
      </c>
      <c r="H24" s="5">
        <v>1577430338771.4099</v>
      </c>
      <c r="I24" s="5">
        <v>531404763461.65002</v>
      </c>
      <c r="J24" s="5">
        <v>943887831616.75</v>
      </c>
    </row>
    <row r="25" spans="1:10" x14ac:dyDescent="0.25">
      <c r="A25" s="14" t="s">
        <v>21</v>
      </c>
      <c r="B25" s="5">
        <v>3360338352211</v>
      </c>
      <c r="C25" s="5">
        <v>3755683723446.02</v>
      </c>
      <c r="D25" s="5">
        <v>719797806643</v>
      </c>
      <c r="E25" s="5">
        <v>913606440609.88</v>
      </c>
      <c r="F25" s="5">
        <v>3739066398512.46</v>
      </c>
      <c r="G25" s="5">
        <v>968104545708</v>
      </c>
      <c r="H25" s="5">
        <v>2171453175741.55</v>
      </c>
      <c r="I25" s="5">
        <v>372941072280.70001</v>
      </c>
      <c r="J25" s="5">
        <v>1218684633925</v>
      </c>
    </row>
    <row r="26" spans="1:10" x14ac:dyDescent="0.25">
      <c r="A26" s="14" t="s">
        <v>22</v>
      </c>
      <c r="B26" s="5">
        <v>17176068563.799999</v>
      </c>
      <c r="C26" s="5">
        <v>80985842666.940002</v>
      </c>
      <c r="D26" s="5">
        <v>89490488780.320007</v>
      </c>
      <c r="E26" s="5">
        <v>31406546713</v>
      </c>
      <c r="F26" s="5">
        <v>76034553435.809998</v>
      </c>
      <c r="G26" s="5">
        <v>7169527818</v>
      </c>
      <c r="H26" s="5">
        <v>31948081249.279999</v>
      </c>
      <c r="I26" s="5">
        <v>26416941907</v>
      </c>
      <c r="J26" s="5">
        <v>32726803719</v>
      </c>
    </row>
    <row r="27" spans="1:10" x14ac:dyDescent="0.25">
      <c r="A27" s="14" t="s">
        <v>23</v>
      </c>
      <c r="B27" s="5">
        <v>592143515375</v>
      </c>
      <c r="C27" s="5">
        <v>4209988075</v>
      </c>
      <c r="D27" s="5">
        <v>6185005681</v>
      </c>
      <c r="E27" s="5">
        <v>63193203732</v>
      </c>
      <c r="F27" s="5">
        <v>503469401987</v>
      </c>
      <c r="G27" s="5">
        <v>35914371921</v>
      </c>
      <c r="H27" s="5">
        <v>29758572399.700001</v>
      </c>
      <c r="I27" s="5">
        <v>5750610696</v>
      </c>
      <c r="J27" s="5">
        <v>167771020463</v>
      </c>
    </row>
    <row r="28" spans="1:10" x14ac:dyDescent="0.25">
      <c r="A28" s="14" t="s">
        <v>24</v>
      </c>
      <c r="B28" s="5"/>
      <c r="C28" s="5"/>
      <c r="D28" s="5">
        <v>-976884212467.80005</v>
      </c>
      <c r="E28" s="5"/>
      <c r="F28" s="5">
        <v>-67951374083.519997</v>
      </c>
      <c r="G28" s="5"/>
      <c r="H28" s="5">
        <v>-1805108484138.4399</v>
      </c>
      <c r="I28" s="5"/>
      <c r="J28" s="5"/>
    </row>
    <row r="29" spans="1:10" x14ac:dyDescent="0.25">
      <c r="A29" s="10" t="s">
        <v>25</v>
      </c>
      <c r="B29" s="3">
        <f t="shared" ref="B29:J29" si="4">SUM(B30)</f>
        <v>0</v>
      </c>
      <c r="C29" s="3">
        <f t="shared" si="4"/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20712631342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4" t="s">
        <v>26</v>
      </c>
      <c r="B30" s="5"/>
      <c r="C30" s="5"/>
      <c r="D30" s="5"/>
      <c r="E30" s="5"/>
      <c r="F30" s="5"/>
      <c r="G30" s="5">
        <v>20712631342</v>
      </c>
      <c r="H30" s="5"/>
      <c r="I30" s="5"/>
      <c r="J30" s="5"/>
    </row>
    <row r="31" spans="1:10" x14ac:dyDescent="0.25">
      <c r="A31" s="10" t="s">
        <v>27</v>
      </c>
      <c r="B31" s="3">
        <f t="shared" ref="B31:J31" si="5">SUM(B32:B35)</f>
        <v>28159135150.599998</v>
      </c>
      <c r="C31" s="3">
        <f t="shared" si="5"/>
        <v>61149041736.580002</v>
      </c>
      <c r="D31" s="3">
        <f t="shared" si="5"/>
        <v>44017379808.800003</v>
      </c>
      <c r="E31" s="3">
        <f t="shared" si="5"/>
        <v>141504089722.44</v>
      </c>
      <c r="F31" s="3">
        <f t="shared" si="5"/>
        <v>5717079976748.4004</v>
      </c>
      <c r="G31" s="3">
        <f t="shared" si="5"/>
        <v>93920920296</v>
      </c>
      <c r="H31" s="3">
        <f t="shared" si="5"/>
        <v>17540715626.240002</v>
      </c>
      <c r="I31" s="3">
        <f t="shared" si="5"/>
        <v>29822356321.5</v>
      </c>
      <c r="J31" s="3">
        <f t="shared" si="5"/>
        <v>15712205894</v>
      </c>
    </row>
    <row r="32" spans="1:10" x14ac:dyDescent="0.25">
      <c r="A32" s="11" t="s">
        <v>28</v>
      </c>
      <c r="B32" s="5">
        <v>906626939</v>
      </c>
      <c r="C32" s="5">
        <v>0</v>
      </c>
      <c r="D32" s="5">
        <v>0</v>
      </c>
      <c r="E32" s="5">
        <v>0</v>
      </c>
      <c r="F32" s="5">
        <v>657917980</v>
      </c>
      <c r="G32" s="5">
        <v>667252820</v>
      </c>
      <c r="H32" s="5">
        <v>24558333.329999998</v>
      </c>
      <c r="I32" s="5">
        <v>1375019821.5</v>
      </c>
      <c r="J32" s="5">
        <v>11534623</v>
      </c>
    </row>
    <row r="33" spans="1:10" x14ac:dyDescent="0.25">
      <c r="A33" s="14" t="s">
        <v>29</v>
      </c>
      <c r="B33" s="5"/>
      <c r="C33" s="5">
        <v>8639561360</v>
      </c>
      <c r="D33" s="5">
        <v>700000000</v>
      </c>
      <c r="E33" s="5"/>
      <c r="F33" s="5"/>
      <c r="G33" s="5"/>
      <c r="H33" s="5">
        <v>15122312800</v>
      </c>
      <c r="I33" s="5">
        <v>16714100000</v>
      </c>
      <c r="J33" s="5"/>
    </row>
    <row r="34" spans="1:10" x14ac:dyDescent="0.25">
      <c r="A34" s="14" t="s">
        <v>30</v>
      </c>
      <c r="B34" s="5">
        <v>15881180061.76</v>
      </c>
      <c r="C34" s="5"/>
      <c r="D34" s="5">
        <v>4839956890.8000002</v>
      </c>
      <c r="E34" s="5">
        <v>8851784578.4400005</v>
      </c>
      <c r="F34" s="5"/>
      <c r="G34" s="5">
        <v>14334413578</v>
      </c>
      <c r="H34" s="5">
        <v>2045837068.9100001</v>
      </c>
      <c r="I34" s="5">
        <v>1958368719</v>
      </c>
      <c r="J34" s="5">
        <v>15032881983</v>
      </c>
    </row>
    <row r="35" spans="1:10" x14ac:dyDescent="0.25">
      <c r="A35" s="14" t="s">
        <v>31</v>
      </c>
      <c r="B35" s="5">
        <v>11371328149.84</v>
      </c>
      <c r="C35" s="5">
        <v>52509480376.580002</v>
      </c>
      <c r="D35" s="5">
        <v>38477422918</v>
      </c>
      <c r="E35" s="5">
        <v>132652305144</v>
      </c>
      <c r="F35" s="5">
        <v>5716422058768.4004</v>
      </c>
      <c r="G35" s="5">
        <v>78919253898</v>
      </c>
      <c r="H35" s="5">
        <v>348007424</v>
      </c>
      <c r="I35" s="5">
        <v>9774867781</v>
      </c>
      <c r="J35" s="5">
        <v>667789288</v>
      </c>
    </row>
    <row r="36" spans="1:10" x14ac:dyDescent="0.25">
      <c r="A36" s="9" t="s">
        <v>32</v>
      </c>
      <c r="B36" s="2">
        <f t="shared" ref="B36:J36" si="6">B37+B48</f>
        <v>12535341575829.029</v>
      </c>
      <c r="C36" s="2">
        <f t="shared" si="6"/>
        <v>5440946638554.8398</v>
      </c>
      <c r="D36" s="2">
        <f t="shared" si="6"/>
        <v>1930273000462.6699</v>
      </c>
      <c r="E36" s="2">
        <f t="shared" si="6"/>
        <v>4253489426916.75</v>
      </c>
      <c r="F36" s="2">
        <f t="shared" si="6"/>
        <v>16739727008753.51</v>
      </c>
      <c r="G36" s="2">
        <f t="shared" si="6"/>
        <v>3295499097423</v>
      </c>
      <c r="H36" s="2">
        <f t="shared" si="6"/>
        <v>5935609955136.8604</v>
      </c>
      <c r="I36" s="2">
        <f t="shared" si="6"/>
        <v>1982746489360.53</v>
      </c>
      <c r="J36" s="2">
        <f t="shared" si="6"/>
        <v>11238087974033.84</v>
      </c>
    </row>
    <row r="37" spans="1:10" x14ac:dyDescent="0.25">
      <c r="A37" s="10" t="s">
        <v>33</v>
      </c>
      <c r="B37" s="3">
        <f t="shared" ref="B37:J37" si="7">SUM(B38+B45)</f>
        <v>411239835418</v>
      </c>
      <c r="C37" s="3">
        <f t="shared" si="7"/>
        <v>12551662710</v>
      </c>
      <c r="D37" s="3">
        <f t="shared" si="7"/>
        <v>53182970545.389999</v>
      </c>
      <c r="E37" s="3">
        <f t="shared" si="7"/>
        <v>13391502611</v>
      </c>
      <c r="F37" s="3">
        <f t="shared" si="7"/>
        <v>55039205641</v>
      </c>
      <c r="G37" s="3">
        <f t="shared" si="7"/>
        <v>7929490117</v>
      </c>
      <c r="H37" s="3">
        <f t="shared" si="7"/>
        <v>38621903486</v>
      </c>
      <c r="I37" s="3">
        <f t="shared" si="7"/>
        <v>1882306094</v>
      </c>
      <c r="J37" s="3">
        <f t="shared" si="7"/>
        <v>23725651105.400002</v>
      </c>
    </row>
    <row r="38" spans="1:10" x14ac:dyDescent="0.25">
      <c r="A38" s="15" t="s">
        <v>34</v>
      </c>
      <c r="B38" s="6">
        <f t="shared" ref="B38:J38" si="8">SUM(B39:B44)</f>
        <v>411239835418</v>
      </c>
      <c r="C38" s="6">
        <f t="shared" si="8"/>
        <v>12551662710</v>
      </c>
      <c r="D38" s="6">
        <f t="shared" si="8"/>
        <v>53182970545.389999</v>
      </c>
      <c r="E38" s="6">
        <f t="shared" si="8"/>
        <v>13391502611</v>
      </c>
      <c r="F38" s="6">
        <f t="shared" si="8"/>
        <v>55039205641</v>
      </c>
      <c r="G38" s="6">
        <f t="shared" si="8"/>
        <v>7929490117</v>
      </c>
      <c r="H38" s="6">
        <f t="shared" si="8"/>
        <v>38621903486</v>
      </c>
      <c r="I38" s="6">
        <f t="shared" si="8"/>
        <v>1882306094</v>
      </c>
      <c r="J38" s="6">
        <f t="shared" si="8"/>
        <v>23651437910.400002</v>
      </c>
    </row>
    <row r="39" spans="1:10" x14ac:dyDescent="0.25">
      <c r="A39" s="14" t="s">
        <v>35</v>
      </c>
      <c r="B39" s="5">
        <v>76883508</v>
      </c>
      <c r="C39" s="5"/>
      <c r="D39" s="5">
        <v>79541911</v>
      </c>
      <c r="E39" s="5"/>
      <c r="F39" s="5"/>
      <c r="G39" s="5">
        <v>108000</v>
      </c>
      <c r="H39" s="5">
        <v>3909091</v>
      </c>
      <c r="I39" s="5">
        <v>6603804</v>
      </c>
      <c r="J39" s="5">
        <v>63632254</v>
      </c>
    </row>
    <row r="40" spans="1:10" x14ac:dyDescent="0.25">
      <c r="A40" s="14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4" t="s">
        <v>37</v>
      </c>
      <c r="B41" s="5">
        <v>0</v>
      </c>
      <c r="C41" s="5">
        <v>0</v>
      </c>
      <c r="D41" s="5">
        <v>274244223.38999999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41082304</v>
      </c>
    </row>
    <row r="42" spans="1:10" x14ac:dyDescent="0.25">
      <c r="A42" s="14" t="s">
        <v>38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4" t="s">
        <v>39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4" t="s">
        <v>40</v>
      </c>
      <c r="B44" s="5">
        <v>411162951910</v>
      </c>
      <c r="C44" s="5">
        <v>12551662710</v>
      </c>
      <c r="D44" s="5">
        <v>52829184411</v>
      </c>
      <c r="E44" s="5">
        <v>13391502611</v>
      </c>
      <c r="F44" s="5">
        <v>55039205641</v>
      </c>
      <c r="G44" s="5">
        <v>7929382117</v>
      </c>
      <c r="H44" s="5">
        <v>38617994395</v>
      </c>
      <c r="I44" s="5">
        <v>1875702290</v>
      </c>
      <c r="J44" s="5">
        <v>23546723352.400002</v>
      </c>
    </row>
    <row r="45" spans="1:10" x14ac:dyDescent="0.25">
      <c r="A45" s="15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74213195</v>
      </c>
    </row>
    <row r="46" spans="1:10" x14ac:dyDescent="0.25">
      <c r="A46" s="14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4" t="s">
        <v>43</v>
      </c>
      <c r="B47" s="5"/>
      <c r="C47" s="5"/>
      <c r="D47" s="5"/>
      <c r="E47" s="5"/>
      <c r="F47" s="5"/>
      <c r="G47" s="5"/>
      <c r="H47" s="5"/>
      <c r="I47" s="5"/>
      <c r="J47" s="5">
        <v>74213195</v>
      </c>
    </row>
    <row r="48" spans="1:10" x14ac:dyDescent="0.25">
      <c r="A48" s="10" t="s">
        <v>44</v>
      </c>
      <c r="B48" s="3">
        <f t="shared" ref="B48:J49" si="10">SUM(B49)</f>
        <v>12124101740411.029</v>
      </c>
      <c r="C48" s="3">
        <f t="shared" si="10"/>
        <v>5428394975844.8398</v>
      </c>
      <c r="D48" s="3">
        <f t="shared" si="10"/>
        <v>1877090029917.28</v>
      </c>
      <c r="E48" s="3">
        <f t="shared" si="10"/>
        <v>4240097924305.75</v>
      </c>
      <c r="F48" s="3">
        <f t="shared" si="10"/>
        <v>16684687803112.51</v>
      </c>
      <c r="G48" s="3">
        <f t="shared" si="10"/>
        <v>3287569607306</v>
      </c>
      <c r="H48" s="3">
        <f t="shared" si="10"/>
        <v>5896988051650.8604</v>
      </c>
      <c r="I48" s="3">
        <f t="shared" si="10"/>
        <v>1980864183266.53</v>
      </c>
      <c r="J48" s="3">
        <f t="shared" si="10"/>
        <v>11214362322928.439</v>
      </c>
    </row>
    <row r="49" spans="1:10" x14ac:dyDescent="0.25">
      <c r="A49" s="15" t="s">
        <v>44</v>
      </c>
      <c r="B49" s="6">
        <f t="shared" si="10"/>
        <v>12124101740411.029</v>
      </c>
      <c r="C49" s="6">
        <f t="shared" si="10"/>
        <v>5428394975844.8398</v>
      </c>
      <c r="D49" s="6">
        <f t="shared" si="10"/>
        <v>1877090029917.28</v>
      </c>
      <c r="E49" s="6">
        <f t="shared" si="10"/>
        <v>4240097924305.75</v>
      </c>
      <c r="F49" s="6">
        <f t="shared" si="10"/>
        <v>16684687803112.51</v>
      </c>
      <c r="G49" s="6">
        <f t="shared" si="10"/>
        <v>3287569607306</v>
      </c>
      <c r="H49" s="6">
        <f t="shared" si="10"/>
        <v>5896988051650.8604</v>
      </c>
      <c r="I49" s="6">
        <f t="shared" si="10"/>
        <v>1980864183266.53</v>
      </c>
      <c r="J49" s="6">
        <f t="shared" si="10"/>
        <v>11214362322928.439</v>
      </c>
    </row>
    <row r="50" spans="1:10" x14ac:dyDescent="0.25">
      <c r="A50" s="14" t="s">
        <v>45</v>
      </c>
      <c r="B50" s="5">
        <v>12124101740411.029</v>
      </c>
      <c r="C50" s="5">
        <v>5428394975844.8398</v>
      </c>
      <c r="D50" s="5">
        <v>1877090029917.28</v>
      </c>
      <c r="E50" s="5">
        <v>4240097924305.75</v>
      </c>
      <c r="F50" s="5">
        <v>16684687803112.51</v>
      </c>
      <c r="G50" s="5">
        <v>3287569607306</v>
      </c>
      <c r="H50" s="5">
        <v>5896988051650.8604</v>
      </c>
      <c r="I50" s="5">
        <v>1980864183266.53</v>
      </c>
      <c r="J50" s="5">
        <v>11214362322928.439</v>
      </c>
    </row>
    <row r="51" spans="1:10" x14ac:dyDescent="0.25">
      <c r="A51" s="17" t="s">
        <v>69</v>
      </c>
      <c r="B51" s="18">
        <f t="shared" ref="B51:J51" si="11">B7-B36</f>
        <v>0</v>
      </c>
      <c r="C51" s="18">
        <f t="shared" si="11"/>
        <v>0</v>
      </c>
      <c r="D51" s="18">
        <f t="shared" si="11"/>
        <v>0</v>
      </c>
      <c r="E51" s="18">
        <f t="shared" si="11"/>
        <v>0</v>
      </c>
      <c r="F51" s="18">
        <f t="shared" si="11"/>
        <v>0</v>
      </c>
      <c r="G51" s="18">
        <f t="shared" si="11"/>
        <v>0</v>
      </c>
      <c r="H51" s="18">
        <f t="shared" si="11"/>
        <v>0</v>
      </c>
      <c r="I51" s="18">
        <f t="shared" si="11"/>
        <v>0</v>
      </c>
      <c r="J51" s="18">
        <f t="shared" si="1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3D97-9BE8-43D3-99E1-8065D8E16FF3}">
  <dimension ref="A1:M56"/>
  <sheetViews>
    <sheetView workbookViewId="0">
      <selection activeCell="D17" sqref="D17"/>
    </sheetView>
  </sheetViews>
  <sheetFormatPr defaultRowHeight="15" x14ac:dyDescent="0.25"/>
  <cols>
    <col min="1" max="3" width="5.7109375" customWidth="1"/>
    <col min="4" max="4" width="46.7109375" customWidth="1"/>
    <col min="5" max="5" width="19" bestFit="1" customWidth="1"/>
    <col min="6" max="12" width="18" bestFit="1" customWidth="1"/>
    <col min="13" max="13" width="22" bestFit="1" customWidth="1"/>
  </cols>
  <sheetData>
    <row r="1" spans="1:13" ht="18" x14ac:dyDescent="0.25">
      <c r="A1" s="43" t="s">
        <v>127</v>
      </c>
    </row>
    <row r="2" spans="1:13" ht="15.75" x14ac:dyDescent="0.25">
      <c r="A2" s="44" t="s">
        <v>70</v>
      </c>
    </row>
    <row r="4" spans="1:13" x14ac:dyDescent="0.25">
      <c r="A4" s="58" t="s">
        <v>76</v>
      </c>
      <c r="B4" s="58"/>
      <c r="C4" s="58"/>
      <c r="D4" s="58" t="s">
        <v>77</v>
      </c>
      <c r="E4" s="49">
        <v>484</v>
      </c>
      <c r="F4" s="49">
        <v>485</v>
      </c>
      <c r="G4" s="49">
        <v>486</v>
      </c>
      <c r="H4" s="49">
        <v>487</v>
      </c>
      <c r="I4" s="49">
        <v>488</v>
      </c>
      <c r="J4" s="49">
        <v>489</v>
      </c>
      <c r="K4" s="49">
        <v>490</v>
      </c>
      <c r="L4" s="49">
        <v>491</v>
      </c>
      <c r="M4" s="49">
        <v>492</v>
      </c>
    </row>
    <row r="5" spans="1:13" x14ac:dyDescent="0.25">
      <c r="A5" s="58"/>
      <c r="B5" s="58"/>
      <c r="C5" s="58"/>
      <c r="D5" s="58"/>
      <c r="E5" s="50" t="s">
        <v>47</v>
      </c>
      <c r="F5" s="50" t="s">
        <v>50</v>
      </c>
      <c r="G5" s="50" t="s">
        <v>52</v>
      </c>
      <c r="H5" s="50" t="s">
        <v>55</v>
      </c>
      <c r="I5" s="50" t="s">
        <v>57</v>
      </c>
      <c r="J5" s="50" t="s">
        <v>59</v>
      </c>
      <c r="K5" s="50" t="s">
        <v>61</v>
      </c>
      <c r="L5" s="50" t="s">
        <v>63</v>
      </c>
      <c r="M5" s="50" t="s">
        <v>65</v>
      </c>
    </row>
    <row r="6" spans="1:13" x14ac:dyDescent="0.25">
      <c r="A6" s="58"/>
      <c r="B6" s="58"/>
      <c r="C6" s="58"/>
      <c r="D6" s="58"/>
      <c r="E6" s="50" t="s">
        <v>67</v>
      </c>
      <c r="F6" s="50" t="s">
        <v>68</v>
      </c>
      <c r="G6" s="50" t="s">
        <v>67</v>
      </c>
      <c r="H6" s="50" t="s">
        <v>68</v>
      </c>
      <c r="I6" s="50" t="s">
        <v>68</v>
      </c>
      <c r="J6" s="50" t="s">
        <v>68</v>
      </c>
      <c r="K6" s="50" t="s">
        <v>68</v>
      </c>
      <c r="L6" s="50" t="s">
        <v>68</v>
      </c>
      <c r="M6" s="50" t="s">
        <v>68</v>
      </c>
    </row>
    <row r="7" spans="1:13" x14ac:dyDescent="0.25">
      <c r="A7" s="59">
        <v>4</v>
      </c>
      <c r="B7" s="59"/>
      <c r="C7" s="59"/>
      <c r="D7" s="59" t="s">
        <v>78</v>
      </c>
      <c r="E7" s="51">
        <v>10320366318359.668</v>
      </c>
      <c r="F7" s="51">
        <v>2504432439567.8398</v>
      </c>
      <c r="G7" s="51">
        <v>2362130982589.25</v>
      </c>
      <c r="H7" s="51">
        <v>2918628102041</v>
      </c>
      <c r="I7" s="51">
        <v>5483110413991</v>
      </c>
      <c r="J7" s="51">
        <v>1630020299070</v>
      </c>
      <c r="K7" s="51">
        <v>3971571451402</v>
      </c>
      <c r="L7" s="51">
        <v>1242437572372</v>
      </c>
      <c r="M7" s="51">
        <v>3211105498451</v>
      </c>
    </row>
    <row r="8" spans="1:13" x14ac:dyDescent="0.25">
      <c r="A8" s="60">
        <v>4</v>
      </c>
      <c r="B8" s="60">
        <v>1</v>
      </c>
      <c r="C8" s="60"/>
      <c r="D8" s="60" t="s">
        <v>79</v>
      </c>
      <c r="E8" s="52">
        <f t="shared" ref="E8:M8" si="0">SUM(E9:E12)</f>
        <v>6329138234645.8799</v>
      </c>
      <c r="F8" s="52">
        <f t="shared" si="0"/>
        <v>349363426873.83997</v>
      </c>
      <c r="G8" s="52">
        <f t="shared" si="0"/>
        <v>196996806997.25</v>
      </c>
      <c r="H8" s="52">
        <f t="shared" si="0"/>
        <v>697085199649</v>
      </c>
      <c r="I8" s="52">
        <f t="shared" si="0"/>
        <v>2872568512687</v>
      </c>
      <c r="J8" s="52">
        <f t="shared" si="0"/>
        <v>578335620416</v>
      </c>
      <c r="K8" s="52">
        <f t="shared" si="0"/>
        <v>1864385584947</v>
      </c>
      <c r="L8" s="52">
        <f t="shared" si="0"/>
        <v>164218548654</v>
      </c>
      <c r="M8" s="52">
        <f t="shared" si="0"/>
        <v>1621710653274</v>
      </c>
    </row>
    <row r="9" spans="1:13" x14ac:dyDescent="0.25">
      <c r="A9" s="61">
        <v>4</v>
      </c>
      <c r="B9" s="61">
        <v>1</v>
      </c>
      <c r="C9" s="61">
        <v>1</v>
      </c>
      <c r="D9" s="62" t="s">
        <v>80</v>
      </c>
      <c r="E9" s="53">
        <v>6032622560476.75</v>
      </c>
      <c r="F9" s="53">
        <v>86974239495</v>
      </c>
      <c r="G9" s="53">
        <v>47072784603.5</v>
      </c>
      <c r="H9" s="53">
        <v>379045284058</v>
      </c>
      <c r="I9" s="53">
        <v>1915261073035</v>
      </c>
      <c r="J9" s="53">
        <v>429234596141</v>
      </c>
      <c r="K9" s="53">
        <v>1551439325839</v>
      </c>
      <c r="L9" s="53">
        <v>128677842933</v>
      </c>
      <c r="M9" s="53">
        <v>1422942943166</v>
      </c>
    </row>
    <row r="10" spans="1:13" x14ac:dyDescent="0.25">
      <c r="A10" s="61">
        <v>4</v>
      </c>
      <c r="B10" s="61">
        <v>1</v>
      </c>
      <c r="C10" s="61">
        <v>2</v>
      </c>
      <c r="D10" s="62" t="s">
        <v>81</v>
      </c>
      <c r="E10" s="53">
        <v>13549776374</v>
      </c>
      <c r="F10" s="53">
        <v>17553632004</v>
      </c>
      <c r="G10" s="53">
        <v>17723463827.040001</v>
      </c>
      <c r="H10" s="53">
        <v>36151186398</v>
      </c>
      <c r="I10" s="53">
        <v>122418520065</v>
      </c>
      <c r="J10" s="53">
        <v>18827401650</v>
      </c>
      <c r="K10" s="53">
        <v>77364791149</v>
      </c>
      <c r="L10" s="53">
        <v>8560072708</v>
      </c>
      <c r="M10" s="53">
        <v>84604588401</v>
      </c>
    </row>
    <row r="11" spans="1:13" x14ac:dyDescent="0.25">
      <c r="A11" s="61">
        <v>4</v>
      </c>
      <c r="B11" s="61">
        <v>1</v>
      </c>
      <c r="C11" s="61">
        <v>3</v>
      </c>
      <c r="D11" s="62" t="s">
        <v>82</v>
      </c>
      <c r="E11" s="53">
        <v>51638634268</v>
      </c>
      <c r="F11" s="53">
        <v>3699552637</v>
      </c>
      <c r="G11" s="53">
        <v>10919152075</v>
      </c>
      <c r="H11" s="53">
        <v>16751290216</v>
      </c>
      <c r="I11" s="53">
        <v>57137623310</v>
      </c>
      <c r="J11" s="53">
        <v>18027533084</v>
      </c>
      <c r="K11" s="53">
        <v>16504112426</v>
      </c>
      <c r="L11" s="53">
        <v>0</v>
      </c>
      <c r="M11" s="53">
        <v>0</v>
      </c>
    </row>
    <row r="12" spans="1:13" x14ac:dyDescent="0.25">
      <c r="A12" s="61">
        <v>4</v>
      </c>
      <c r="B12" s="61">
        <v>1</v>
      </c>
      <c r="C12" s="61">
        <v>4</v>
      </c>
      <c r="D12" s="62" t="s">
        <v>83</v>
      </c>
      <c r="E12" s="53">
        <v>231327263527.13</v>
      </c>
      <c r="F12" s="53">
        <v>241136002737.84</v>
      </c>
      <c r="G12" s="53">
        <v>121281406491.71001</v>
      </c>
      <c r="H12" s="53">
        <v>265137438977</v>
      </c>
      <c r="I12" s="53">
        <v>777751296277</v>
      </c>
      <c r="J12" s="53">
        <v>112246089541</v>
      </c>
      <c r="K12" s="53">
        <v>219077355533</v>
      </c>
      <c r="L12" s="53">
        <v>26980633013</v>
      </c>
      <c r="M12" s="53">
        <v>114163121707</v>
      </c>
    </row>
    <row r="13" spans="1:13" x14ac:dyDescent="0.25">
      <c r="A13" s="60">
        <v>4</v>
      </c>
      <c r="B13" s="60">
        <v>2</v>
      </c>
      <c r="C13" s="60"/>
      <c r="D13" s="60" t="s">
        <v>84</v>
      </c>
      <c r="E13" s="52">
        <f t="shared" ref="E13:M13" si="1">SUM(E14:E16)</f>
        <v>3978289425586</v>
      </c>
      <c r="F13" s="52">
        <f t="shared" si="1"/>
        <v>1539049050766</v>
      </c>
      <c r="G13" s="52">
        <f t="shared" si="1"/>
        <v>1621594433741</v>
      </c>
      <c r="H13" s="52">
        <f t="shared" si="1"/>
        <v>1546651981229</v>
      </c>
      <c r="I13" s="52">
        <f t="shared" si="1"/>
        <v>1758969673001</v>
      </c>
      <c r="J13" s="52">
        <f t="shared" si="1"/>
        <v>841804102872</v>
      </c>
      <c r="K13" s="52">
        <f t="shared" si="1"/>
        <v>1341676525655</v>
      </c>
      <c r="L13" s="52">
        <f t="shared" si="1"/>
        <v>735561644568</v>
      </c>
      <c r="M13" s="52">
        <f t="shared" si="1"/>
        <v>889139727314</v>
      </c>
    </row>
    <row r="14" spans="1:13" x14ac:dyDescent="0.25">
      <c r="A14" s="61">
        <v>4</v>
      </c>
      <c r="B14" s="61">
        <v>2</v>
      </c>
      <c r="C14" s="61">
        <v>1</v>
      </c>
      <c r="D14" s="62" t="s">
        <v>85</v>
      </c>
      <c r="E14" s="53">
        <v>650605096612</v>
      </c>
      <c r="F14" s="53">
        <v>64635654122</v>
      </c>
      <c r="G14" s="53">
        <v>64318668343</v>
      </c>
      <c r="H14" s="53">
        <v>80550616569</v>
      </c>
      <c r="I14" s="53">
        <v>200954614706</v>
      </c>
      <c r="J14" s="53">
        <v>119946085673</v>
      </c>
      <c r="K14" s="53">
        <v>261975708160</v>
      </c>
      <c r="L14" s="53">
        <v>72332263569</v>
      </c>
      <c r="M14" s="53">
        <v>176107104689</v>
      </c>
    </row>
    <row r="15" spans="1:13" x14ac:dyDescent="0.25">
      <c r="A15" s="61">
        <v>4</v>
      </c>
      <c r="B15" s="61">
        <v>2</v>
      </c>
      <c r="C15" s="61">
        <v>2</v>
      </c>
      <c r="D15" s="62" t="s">
        <v>86</v>
      </c>
      <c r="E15" s="53">
        <v>1072903468000</v>
      </c>
      <c r="F15" s="53">
        <v>1086661291000</v>
      </c>
      <c r="G15" s="53">
        <v>1171648878055</v>
      </c>
      <c r="H15" s="53">
        <v>1078411345000</v>
      </c>
      <c r="I15" s="53">
        <v>1176554273724</v>
      </c>
      <c r="J15" s="53">
        <v>597861841963</v>
      </c>
      <c r="K15" s="53">
        <v>866113340000</v>
      </c>
      <c r="L15" s="53">
        <v>636602678000</v>
      </c>
      <c r="M15" s="53">
        <v>571874988075</v>
      </c>
    </row>
    <row r="16" spans="1:13" x14ac:dyDescent="0.25">
      <c r="A16" s="61">
        <v>4</v>
      </c>
      <c r="B16" s="61">
        <v>2</v>
      </c>
      <c r="C16" s="61">
        <v>3</v>
      </c>
      <c r="D16" s="62" t="s">
        <v>87</v>
      </c>
      <c r="E16" s="53">
        <v>2254780860974</v>
      </c>
      <c r="F16" s="53">
        <v>387752105644</v>
      </c>
      <c r="G16" s="53">
        <v>385626887343</v>
      </c>
      <c r="H16" s="53">
        <v>387690019660</v>
      </c>
      <c r="I16" s="53">
        <v>381460784571</v>
      </c>
      <c r="J16" s="53">
        <v>123996175236</v>
      </c>
      <c r="K16" s="53">
        <v>213587477495</v>
      </c>
      <c r="L16" s="53">
        <v>26626702999</v>
      </c>
      <c r="M16" s="53">
        <v>141157634550</v>
      </c>
    </row>
    <row r="17" spans="1:13" x14ac:dyDescent="0.25">
      <c r="A17" s="60">
        <v>4</v>
      </c>
      <c r="B17" s="60">
        <v>3</v>
      </c>
      <c r="C17" s="60"/>
      <c r="D17" s="60" t="s">
        <v>88</v>
      </c>
      <c r="E17" s="52">
        <f t="shared" ref="E17:M17" si="2">SUM(E18:E23)</f>
        <v>12938658127.790001</v>
      </c>
      <c r="F17" s="52">
        <f t="shared" si="2"/>
        <v>616019961928</v>
      </c>
      <c r="G17" s="52">
        <f t="shared" si="2"/>
        <v>543539741851</v>
      </c>
      <c r="H17" s="52">
        <f t="shared" si="2"/>
        <v>674890921163</v>
      </c>
      <c r="I17" s="52">
        <f t="shared" si="2"/>
        <v>851572228303</v>
      </c>
      <c r="J17" s="52">
        <f t="shared" si="2"/>
        <v>209880575782</v>
      </c>
      <c r="K17" s="52">
        <f t="shared" si="2"/>
        <v>765509340800</v>
      </c>
      <c r="L17" s="52">
        <f t="shared" si="2"/>
        <v>342657379150</v>
      </c>
      <c r="M17" s="52">
        <f t="shared" si="2"/>
        <v>700255117863</v>
      </c>
    </row>
    <row r="18" spans="1:13" x14ac:dyDescent="0.25">
      <c r="A18" s="61">
        <v>4</v>
      </c>
      <c r="B18" s="61">
        <v>3</v>
      </c>
      <c r="C18" s="61">
        <v>1</v>
      </c>
      <c r="D18" s="62" t="s">
        <v>89</v>
      </c>
      <c r="E18" s="53">
        <v>6616233739.6999998</v>
      </c>
      <c r="F18" s="53">
        <v>165547428929</v>
      </c>
      <c r="G18" s="53">
        <v>148494097145</v>
      </c>
      <c r="H18" s="53">
        <v>163298638645</v>
      </c>
      <c r="I18" s="53">
        <v>70000000000</v>
      </c>
      <c r="J18" s="53">
        <v>38349591841</v>
      </c>
      <c r="K18" s="53">
        <v>143013880000</v>
      </c>
      <c r="L18" s="53">
        <v>75165697009</v>
      </c>
      <c r="M18" s="53">
        <v>90270795000</v>
      </c>
    </row>
    <row r="19" spans="1:13" x14ac:dyDescent="0.25">
      <c r="A19" s="61">
        <v>4</v>
      </c>
      <c r="B19" s="61">
        <v>3</v>
      </c>
      <c r="C19" s="61">
        <v>2</v>
      </c>
      <c r="D19" s="62" t="s">
        <v>90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x14ac:dyDescent="0.25">
      <c r="A20" s="63">
        <v>4</v>
      </c>
      <c r="B20" s="63">
        <v>3</v>
      </c>
      <c r="C20" s="63">
        <v>3</v>
      </c>
      <c r="D20" s="64" t="s">
        <v>91</v>
      </c>
      <c r="E20" s="54">
        <v>0</v>
      </c>
      <c r="F20" s="54">
        <v>105826195842</v>
      </c>
      <c r="G20" s="54">
        <v>97860438706</v>
      </c>
      <c r="H20" s="54">
        <v>158908197718</v>
      </c>
      <c r="I20" s="54">
        <v>531931324087</v>
      </c>
      <c r="J20" s="54">
        <v>141530983941</v>
      </c>
      <c r="K20" s="54">
        <v>563495460800</v>
      </c>
      <c r="L20" s="54">
        <v>123143982668</v>
      </c>
      <c r="M20" s="54">
        <v>509984322863</v>
      </c>
    </row>
    <row r="21" spans="1:13" x14ac:dyDescent="0.25">
      <c r="A21" s="61">
        <v>4</v>
      </c>
      <c r="B21" s="61">
        <v>3</v>
      </c>
      <c r="C21" s="61">
        <v>4</v>
      </c>
      <c r="D21" s="62" t="s">
        <v>92</v>
      </c>
      <c r="E21" s="53">
        <v>0</v>
      </c>
      <c r="F21" s="53">
        <v>265128424400</v>
      </c>
      <c r="G21" s="53">
        <v>231185206000</v>
      </c>
      <c r="H21" s="53">
        <v>261684084800</v>
      </c>
      <c r="I21" s="53">
        <v>249640904216</v>
      </c>
      <c r="J21" s="53">
        <v>0</v>
      </c>
      <c r="K21" s="53">
        <v>35000000000</v>
      </c>
      <c r="L21" s="53">
        <v>120347699473</v>
      </c>
      <c r="M21" s="53">
        <v>35000000000</v>
      </c>
    </row>
    <row r="22" spans="1:13" x14ac:dyDescent="0.25">
      <c r="A22" s="65">
        <v>4</v>
      </c>
      <c r="B22" s="65">
        <v>3</v>
      </c>
      <c r="C22" s="65">
        <v>5</v>
      </c>
      <c r="D22" s="66" t="s">
        <v>93</v>
      </c>
      <c r="E22" s="55">
        <v>0</v>
      </c>
      <c r="F22" s="55">
        <v>78300000000</v>
      </c>
      <c r="G22" s="55">
        <v>66000000000</v>
      </c>
      <c r="H22" s="55">
        <v>91000000000</v>
      </c>
      <c r="I22" s="55">
        <v>0</v>
      </c>
      <c r="J22" s="55">
        <v>30000000000</v>
      </c>
      <c r="K22" s="55">
        <v>24000000000</v>
      </c>
      <c r="L22" s="55">
        <v>24000000000</v>
      </c>
      <c r="M22" s="55">
        <v>65000000000</v>
      </c>
    </row>
    <row r="23" spans="1:13" x14ac:dyDescent="0.25">
      <c r="A23" s="61">
        <v>4</v>
      </c>
      <c r="B23" s="61">
        <v>3</v>
      </c>
      <c r="C23" s="61">
        <v>6</v>
      </c>
      <c r="D23" s="62" t="s">
        <v>94</v>
      </c>
      <c r="E23" s="53">
        <v>6322424388.0900002</v>
      </c>
      <c r="F23" s="53">
        <v>1217912757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x14ac:dyDescent="0.25">
      <c r="A24" s="59">
        <v>5</v>
      </c>
      <c r="B24" s="59"/>
      <c r="C24" s="59"/>
      <c r="D24" s="59" t="s">
        <v>95</v>
      </c>
      <c r="E24" s="51">
        <v>9992819311365.3398</v>
      </c>
      <c r="F24" s="51">
        <v>2446805614644.8301</v>
      </c>
      <c r="G24" s="51">
        <v>2456844232071.1499</v>
      </c>
      <c r="H24" s="51">
        <v>2998103708874</v>
      </c>
      <c r="I24" s="51">
        <v>5878835077360</v>
      </c>
      <c r="J24" s="51">
        <v>1590087084842</v>
      </c>
      <c r="K24" s="51">
        <v>4288007523238.9102</v>
      </c>
      <c r="L24" s="51">
        <v>1227871712658</v>
      </c>
      <c r="M24" s="51">
        <v>3271441999423.6499</v>
      </c>
    </row>
    <row r="25" spans="1:13" x14ac:dyDescent="0.25">
      <c r="A25" s="60">
        <v>5</v>
      </c>
      <c r="B25" s="60">
        <v>1</v>
      </c>
      <c r="C25" s="60"/>
      <c r="D25" s="60" t="s">
        <v>96</v>
      </c>
      <c r="E25" s="52">
        <f t="shared" ref="E25:M25" si="3">SUM(E26:E33)</f>
        <v>6493456662969.5996</v>
      </c>
      <c r="F25" s="52">
        <f t="shared" si="3"/>
        <v>1464060369704</v>
      </c>
      <c r="G25" s="52">
        <f t="shared" si="3"/>
        <v>1667870106482.1499</v>
      </c>
      <c r="H25" s="52">
        <f t="shared" si="3"/>
        <v>1492867052064</v>
      </c>
      <c r="I25" s="52">
        <f t="shared" si="3"/>
        <v>2198672942392</v>
      </c>
      <c r="J25" s="52">
        <f t="shared" si="3"/>
        <v>647281763998</v>
      </c>
      <c r="K25" s="52">
        <f t="shared" si="3"/>
        <v>1497537077305</v>
      </c>
      <c r="L25" s="52">
        <f t="shared" si="3"/>
        <v>552617408496</v>
      </c>
      <c r="M25" s="52">
        <f t="shared" si="3"/>
        <v>1289491788941</v>
      </c>
    </row>
    <row r="26" spans="1:13" x14ac:dyDescent="0.25">
      <c r="A26" s="61">
        <v>5</v>
      </c>
      <c r="B26" s="61">
        <v>1</v>
      </c>
      <c r="C26" s="61">
        <v>1</v>
      </c>
      <c r="D26" s="62" t="s">
        <v>97</v>
      </c>
      <c r="E26" s="53">
        <v>1743416185679.6001</v>
      </c>
      <c r="F26" s="53">
        <v>994598332301</v>
      </c>
      <c r="G26" s="53">
        <v>1265808896515.1499</v>
      </c>
      <c r="H26" s="53">
        <v>1071916434764</v>
      </c>
      <c r="I26" s="53">
        <v>1379279128155</v>
      </c>
      <c r="J26" s="53">
        <v>597044773746</v>
      </c>
      <c r="K26" s="53">
        <v>1409820361786</v>
      </c>
      <c r="L26" s="53">
        <v>515727520940</v>
      </c>
      <c r="M26" s="53">
        <v>1195785160636</v>
      </c>
    </row>
    <row r="27" spans="1:13" x14ac:dyDescent="0.25">
      <c r="A27" s="61">
        <v>5</v>
      </c>
      <c r="B27" s="61">
        <v>1</v>
      </c>
      <c r="C27" s="61">
        <v>2</v>
      </c>
      <c r="D27" s="62" t="s">
        <v>98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x14ac:dyDescent="0.25">
      <c r="A28" s="61">
        <v>5</v>
      </c>
      <c r="B28" s="61">
        <v>1</v>
      </c>
      <c r="C28" s="61">
        <v>3</v>
      </c>
      <c r="D28" s="62" t="s">
        <v>99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x14ac:dyDescent="0.25">
      <c r="A29" s="61">
        <v>5</v>
      </c>
      <c r="B29" s="61">
        <v>1</v>
      </c>
      <c r="C29" s="61">
        <v>4</v>
      </c>
      <c r="D29" s="62" t="s">
        <v>100</v>
      </c>
      <c r="E29" s="53">
        <v>2003400072531</v>
      </c>
      <c r="F29" s="53">
        <v>90001716744</v>
      </c>
      <c r="G29" s="53">
        <v>26358431400</v>
      </c>
      <c r="H29" s="53">
        <v>37922170000</v>
      </c>
      <c r="I29" s="53">
        <v>234202152594</v>
      </c>
      <c r="J29" s="53">
        <v>43287073044</v>
      </c>
      <c r="K29" s="53">
        <v>86286025000</v>
      </c>
      <c r="L29" s="53">
        <v>31674932980</v>
      </c>
      <c r="M29" s="53">
        <v>91572265835</v>
      </c>
    </row>
    <row r="30" spans="1:13" x14ac:dyDescent="0.25">
      <c r="A30" s="61">
        <v>5</v>
      </c>
      <c r="B30" s="61">
        <v>1</v>
      </c>
      <c r="C30" s="61">
        <v>5</v>
      </c>
      <c r="D30" s="62" t="s">
        <v>101</v>
      </c>
      <c r="E30" s="53">
        <v>62769190000</v>
      </c>
      <c r="F30" s="53">
        <v>7733417500</v>
      </c>
      <c r="G30" s="53">
        <v>10023400181</v>
      </c>
      <c r="H30" s="53">
        <v>10533980500</v>
      </c>
      <c r="I30" s="53">
        <v>26662567600</v>
      </c>
      <c r="J30" s="53">
        <v>6036520000</v>
      </c>
      <c r="K30" s="53">
        <v>0</v>
      </c>
      <c r="L30" s="53">
        <v>3951700000</v>
      </c>
      <c r="M30" s="53">
        <v>0</v>
      </c>
    </row>
    <row r="31" spans="1:13" x14ac:dyDescent="0.25">
      <c r="A31" s="63">
        <v>5</v>
      </c>
      <c r="B31" s="63">
        <v>1</v>
      </c>
      <c r="C31" s="63">
        <v>6</v>
      </c>
      <c r="D31" s="64" t="s">
        <v>102</v>
      </c>
      <c r="E31" s="54">
        <v>2231251302317</v>
      </c>
      <c r="F31" s="54">
        <v>8030034792</v>
      </c>
      <c r="G31" s="54">
        <v>6303734000</v>
      </c>
      <c r="H31" s="54">
        <v>36264865900</v>
      </c>
      <c r="I31" s="54">
        <v>166322457069</v>
      </c>
      <c r="J31" s="54">
        <v>0</v>
      </c>
      <c r="K31" s="54">
        <v>0</v>
      </c>
      <c r="L31" s="54">
        <v>0</v>
      </c>
      <c r="M31" s="54">
        <v>0</v>
      </c>
    </row>
    <row r="32" spans="1:13" x14ac:dyDescent="0.25">
      <c r="A32" s="65">
        <v>5</v>
      </c>
      <c r="B32" s="65">
        <v>1</v>
      </c>
      <c r="C32" s="65">
        <v>7</v>
      </c>
      <c r="D32" s="66" t="s">
        <v>103</v>
      </c>
      <c r="E32" s="55">
        <v>452087142442</v>
      </c>
      <c r="F32" s="55">
        <v>356133893484</v>
      </c>
      <c r="G32" s="55">
        <v>358407875944</v>
      </c>
      <c r="H32" s="55">
        <v>335650640900</v>
      </c>
      <c r="I32" s="55">
        <v>384742726200</v>
      </c>
      <c r="J32" s="55">
        <v>913397208</v>
      </c>
      <c r="K32" s="55">
        <v>1399545792</v>
      </c>
      <c r="L32" s="55">
        <v>1152152684</v>
      </c>
      <c r="M32" s="55">
        <v>1812891000</v>
      </c>
    </row>
    <row r="33" spans="1:13" x14ac:dyDescent="0.25">
      <c r="A33" s="61">
        <v>5</v>
      </c>
      <c r="B33" s="61">
        <v>1</v>
      </c>
      <c r="C33" s="61">
        <v>8</v>
      </c>
      <c r="D33" s="62" t="s">
        <v>104</v>
      </c>
      <c r="E33" s="53">
        <v>532770000</v>
      </c>
      <c r="F33" s="53">
        <v>7562974883</v>
      </c>
      <c r="G33" s="53">
        <v>967768442</v>
      </c>
      <c r="H33" s="53">
        <v>578960000</v>
      </c>
      <c r="I33" s="53">
        <v>7463910774</v>
      </c>
      <c r="J33" s="53">
        <v>0</v>
      </c>
      <c r="K33" s="53">
        <v>31144727</v>
      </c>
      <c r="L33" s="53">
        <v>111101892</v>
      </c>
      <c r="M33" s="53">
        <v>321471470</v>
      </c>
    </row>
    <row r="34" spans="1:13" x14ac:dyDescent="0.25">
      <c r="A34" s="60">
        <v>5</v>
      </c>
      <c r="B34" s="60">
        <v>2</v>
      </c>
      <c r="C34" s="60"/>
      <c r="D34" s="60" t="s">
        <v>105</v>
      </c>
      <c r="E34" s="52">
        <f t="shared" ref="E34:M34" si="4">SUM(E35:E37)</f>
        <v>3499362648395.7402</v>
      </c>
      <c r="F34" s="52">
        <f t="shared" si="4"/>
        <v>982745244940.82996</v>
      </c>
      <c r="G34" s="52">
        <f t="shared" si="4"/>
        <v>788974125589</v>
      </c>
      <c r="H34" s="52">
        <f t="shared" si="4"/>
        <v>1505236656810</v>
      </c>
      <c r="I34" s="52">
        <f t="shared" si="4"/>
        <v>3680162134968</v>
      </c>
      <c r="J34" s="52">
        <f t="shared" si="4"/>
        <v>942805320844</v>
      </c>
      <c r="K34" s="52">
        <f t="shared" si="4"/>
        <v>2790470445933.9102</v>
      </c>
      <c r="L34" s="52">
        <f t="shared" si="4"/>
        <v>675254304162</v>
      </c>
      <c r="M34" s="52">
        <f t="shared" si="4"/>
        <v>1981950210482.6499</v>
      </c>
    </row>
    <row r="35" spans="1:13" x14ac:dyDescent="0.25">
      <c r="A35" s="61">
        <v>5</v>
      </c>
      <c r="B35" s="61">
        <v>2</v>
      </c>
      <c r="C35" s="61">
        <v>1</v>
      </c>
      <c r="D35" s="62" t="s">
        <v>97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</row>
    <row r="36" spans="1:13" x14ac:dyDescent="0.25">
      <c r="A36" s="61">
        <v>5</v>
      </c>
      <c r="B36" s="61">
        <v>2</v>
      </c>
      <c r="C36" s="61">
        <v>2</v>
      </c>
      <c r="D36" s="62" t="s">
        <v>106</v>
      </c>
      <c r="E36" s="53">
        <v>2136811744122.3799</v>
      </c>
      <c r="F36" s="53">
        <v>668970607259.19995</v>
      </c>
      <c r="G36" s="53">
        <v>445964848874.25</v>
      </c>
      <c r="H36" s="53">
        <v>915517152307</v>
      </c>
      <c r="I36" s="53">
        <v>1916601637944</v>
      </c>
      <c r="J36" s="53">
        <v>638168701242</v>
      </c>
      <c r="K36" s="53">
        <v>1765721247432.9099</v>
      </c>
      <c r="L36" s="53">
        <v>470965219691</v>
      </c>
      <c r="M36" s="53">
        <v>962021406581.65002</v>
      </c>
    </row>
    <row r="37" spans="1:13" x14ac:dyDescent="0.25">
      <c r="A37" s="61">
        <v>5</v>
      </c>
      <c r="B37" s="61">
        <v>2</v>
      </c>
      <c r="C37" s="61">
        <v>3</v>
      </c>
      <c r="D37" s="62" t="s">
        <v>107</v>
      </c>
      <c r="E37" s="53">
        <v>1362550904273.3601</v>
      </c>
      <c r="F37" s="53">
        <v>313774637681.63</v>
      </c>
      <c r="G37" s="53">
        <v>343009276714.75</v>
      </c>
      <c r="H37" s="53">
        <v>589719504503</v>
      </c>
      <c r="I37" s="53">
        <v>1763560497024</v>
      </c>
      <c r="J37" s="53">
        <v>304636619602</v>
      </c>
      <c r="K37" s="53">
        <v>1024749198501</v>
      </c>
      <c r="L37" s="53">
        <v>204289084471</v>
      </c>
      <c r="M37" s="53">
        <v>1019928803901</v>
      </c>
    </row>
    <row r="38" spans="1:13" x14ac:dyDescent="0.25">
      <c r="A38" s="67"/>
      <c r="B38" s="67"/>
      <c r="C38" s="67"/>
      <c r="D38" s="68" t="s">
        <v>108</v>
      </c>
      <c r="E38" s="56">
        <f t="shared" ref="E38:M38" si="5">E7-E24</f>
        <v>327547006994.32813</v>
      </c>
      <c r="F38" s="56">
        <f t="shared" si="5"/>
        <v>57626824923.009766</v>
      </c>
      <c r="G38" s="56">
        <f t="shared" si="5"/>
        <v>-94713249481.899902</v>
      </c>
      <c r="H38" s="56">
        <f t="shared" si="5"/>
        <v>-79475606833</v>
      </c>
      <c r="I38" s="56">
        <f t="shared" si="5"/>
        <v>-395724663369</v>
      </c>
      <c r="J38" s="56">
        <f t="shared" si="5"/>
        <v>39933214228</v>
      </c>
      <c r="K38" s="56">
        <f t="shared" si="5"/>
        <v>-316436071836.91016</v>
      </c>
      <c r="L38" s="56">
        <f t="shared" si="5"/>
        <v>14565859714</v>
      </c>
      <c r="M38" s="56">
        <f t="shared" si="5"/>
        <v>-60336500972.649902</v>
      </c>
    </row>
    <row r="39" spans="1:13" x14ac:dyDescent="0.25">
      <c r="A39" s="59">
        <v>6</v>
      </c>
      <c r="B39" s="59"/>
      <c r="C39" s="59"/>
      <c r="D39" s="69" t="s">
        <v>109</v>
      </c>
      <c r="E39" s="51">
        <f t="shared" ref="E39:M39" si="6">E40-E48</f>
        <v>752409135894.14001</v>
      </c>
      <c r="F39" s="51">
        <f t="shared" si="6"/>
        <v>195328221817.81</v>
      </c>
      <c r="G39" s="51">
        <f t="shared" si="6"/>
        <v>188335444529.84</v>
      </c>
      <c r="H39" s="51">
        <f t="shared" si="6"/>
        <v>403195724918</v>
      </c>
      <c r="I39" s="51">
        <f t="shared" si="6"/>
        <v>1187974295249</v>
      </c>
      <c r="J39" s="51">
        <f t="shared" si="6"/>
        <v>152969174734</v>
      </c>
      <c r="K39" s="51">
        <f t="shared" si="6"/>
        <v>877066684562</v>
      </c>
      <c r="L39" s="51">
        <f t="shared" si="6"/>
        <v>85872729559</v>
      </c>
      <c r="M39" s="51">
        <f t="shared" si="6"/>
        <v>522204763515</v>
      </c>
    </row>
    <row r="40" spans="1:13" x14ac:dyDescent="0.25">
      <c r="A40" s="60">
        <v>6</v>
      </c>
      <c r="B40" s="60">
        <v>1</v>
      </c>
      <c r="C40" s="60"/>
      <c r="D40" s="60" t="s">
        <v>110</v>
      </c>
      <c r="E40" s="57">
        <f t="shared" ref="E40:M40" si="7">SUM(E41:E47)</f>
        <v>752409135894.14001</v>
      </c>
      <c r="F40" s="57">
        <f t="shared" si="7"/>
        <v>213383271017.81</v>
      </c>
      <c r="G40" s="57">
        <f t="shared" si="7"/>
        <v>200146185129.84</v>
      </c>
      <c r="H40" s="57">
        <f t="shared" si="7"/>
        <v>422079725618</v>
      </c>
      <c r="I40" s="57">
        <f t="shared" si="7"/>
        <v>1198916116901</v>
      </c>
      <c r="J40" s="57">
        <f t="shared" si="7"/>
        <v>158969172934</v>
      </c>
      <c r="K40" s="57">
        <f t="shared" si="7"/>
        <v>892734325762</v>
      </c>
      <c r="L40" s="57">
        <f t="shared" si="7"/>
        <v>85872729559</v>
      </c>
      <c r="M40" s="57">
        <f t="shared" si="7"/>
        <v>544204763515</v>
      </c>
    </row>
    <row r="41" spans="1:13" x14ac:dyDescent="0.25">
      <c r="A41" s="61">
        <v>6</v>
      </c>
      <c r="B41" s="61">
        <v>1</v>
      </c>
      <c r="C41" s="61">
        <v>1</v>
      </c>
      <c r="D41" s="62" t="s">
        <v>111</v>
      </c>
      <c r="E41" s="53">
        <v>752409135894.14001</v>
      </c>
      <c r="F41" s="53">
        <v>158383271017.81</v>
      </c>
      <c r="G41" s="53">
        <v>200146185129.84</v>
      </c>
      <c r="H41" s="53">
        <v>422079725618</v>
      </c>
      <c r="I41" s="53">
        <v>1057916116901</v>
      </c>
      <c r="J41" s="53">
        <v>158969172934</v>
      </c>
      <c r="K41" s="53">
        <v>892734325762</v>
      </c>
      <c r="L41" s="53">
        <v>85872729559</v>
      </c>
      <c r="M41" s="53">
        <v>544204763515</v>
      </c>
    </row>
    <row r="42" spans="1:13" x14ac:dyDescent="0.25">
      <c r="A42" s="61">
        <v>6</v>
      </c>
      <c r="B42" s="61">
        <v>1</v>
      </c>
      <c r="C42" s="61">
        <v>2</v>
      </c>
      <c r="D42" s="62" t="s">
        <v>112</v>
      </c>
      <c r="E42" s="53">
        <v>0</v>
      </c>
      <c r="F42" s="53">
        <v>55000000000</v>
      </c>
      <c r="G42" s="53">
        <v>0</v>
      </c>
      <c r="H42" s="53">
        <v>0</v>
      </c>
      <c r="I42" s="53">
        <v>141000000000</v>
      </c>
      <c r="J42" s="53">
        <v>0</v>
      </c>
      <c r="K42" s="53">
        <v>0</v>
      </c>
      <c r="L42" s="53">
        <v>0</v>
      </c>
      <c r="M42" s="53">
        <v>0</v>
      </c>
    </row>
    <row r="43" spans="1:13" x14ac:dyDescent="0.25">
      <c r="A43" s="61">
        <v>6</v>
      </c>
      <c r="B43" s="61">
        <v>1</v>
      </c>
      <c r="C43" s="61">
        <v>3</v>
      </c>
      <c r="D43" s="62" t="s">
        <v>113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5">
      <c r="A44" s="61">
        <v>6</v>
      </c>
      <c r="B44" s="61">
        <v>1</v>
      </c>
      <c r="C44" s="61">
        <v>4</v>
      </c>
      <c r="D44" s="62" t="s">
        <v>114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5">
      <c r="A45" s="61">
        <v>6</v>
      </c>
      <c r="B45" s="61">
        <v>1</v>
      </c>
      <c r="C45" s="61">
        <v>5</v>
      </c>
      <c r="D45" s="62" t="s">
        <v>115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x14ac:dyDescent="0.25">
      <c r="A46" s="61">
        <v>6</v>
      </c>
      <c r="B46" s="61">
        <v>1</v>
      </c>
      <c r="C46" s="61">
        <v>6</v>
      </c>
      <c r="D46" s="62" t="s">
        <v>116</v>
      </c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61">
        <v>6</v>
      </c>
      <c r="B47" s="61">
        <v>1</v>
      </c>
      <c r="C47" s="61">
        <v>7</v>
      </c>
      <c r="D47" s="62" t="s">
        <v>117</v>
      </c>
      <c r="E47" s="53"/>
      <c r="F47" s="53"/>
      <c r="G47" s="53"/>
      <c r="H47" s="53"/>
      <c r="I47" s="53"/>
      <c r="J47" s="53"/>
      <c r="K47" s="53"/>
      <c r="L47" s="53"/>
      <c r="M47" s="53"/>
    </row>
    <row r="48" spans="1:13" x14ac:dyDescent="0.25">
      <c r="A48" s="60">
        <v>6</v>
      </c>
      <c r="B48" s="60">
        <v>2</v>
      </c>
      <c r="C48" s="60"/>
      <c r="D48" s="60" t="s">
        <v>118</v>
      </c>
      <c r="E48" s="52">
        <f t="shared" ref="E48:M48" si="8">SUM(E49:E55)</f>
        <v>0</v>
      </c>
      <c r="F48" s="52">
        <f t="shared" si="8"/>
        <v>18055049200</v>
      </c>
      <c r="G48" s="52">
        <f t="shared" si="8"/>
        <v>11810740600</v>
      </c>
      <c r="H48" s="52">
        <f t="shared" si="8"/>
        <v>18884000700</v>
      </c>
      <c r="I48" s="52">
        <f t="shared" si="8"/>
        <v>10941821652</v>
      </c>
      <c r="J48" s="52">
        <f t="shared" si="8"/>
        <v>5999998200</v>
      </c>
      <c r="K48" s="52">
        <f t="shared" si="8"/>
        <v>15667641200</v>
      </c>
      <c r="L48" s="52">
        <f t="shared" si="8"/>
        <v>0</v>
      </c>
      <c r="M48" s="52">
        <f t="shared" si="8"/>
        <v>22000000000</v>
      </c>
    </row>
    <row r="49" spans="1:13" x14ac:dyDescent="0.25">
      <c r="A49" s="61">
        <v>6</v>
      </c>
      <c r="B49" s="61">
        <v>2</v>
      </c>
      <c r="C49" s="61">
        <v>1</v>
      </c>
      <c r="D49" s="62" t="s">
        <v>119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</row>
    <row r="50" spans="1:13" x14ac:dyDescent="0.25">
      <c r="A50" s="61">
        <v>6</v>
      </c>
      <c r="B50" s="61">
        <v>2</v>
      </c>
      <c r="C50" s="61">
        <v>2</v>
      </c>
      <c r="D50" s="62" t="s">
        <v>120</v>
      </c>
      <c r="E50" s="53">
        <v>0</v>
      </c>
      <c r="F50" s="53">
        <v>18055049200</v>
      </c>
      <c r="G50" s="53">
        <v>11810740600</v>
      </c>
      <c r="H50" s="53">
        <v>18884000700</v>
      </c>
      <c r="I50" s="53">
        <v>10941821652</v>
      </c>
      <c r="J50" s="53">
        <v>5999998200</v>
      </c>
      <c r="K50" s="53">
        <v>15667641200</v>
      </c>
      <c r="L50" s="53">
        <v>0</v>
      </c>
      <c r="M50" s="53">
        <v>22000000000</v>
      </c>
    </row>
    <row r="51" spans="1:13" x14ac:dyDescent="0.25">
      <c r="A51" s="61">
        <v>6</v>
      </c>
      <c r="B51" s="61">
        <v>2</v>
      </c>
      <c r="C51" s="61">
        <v>3</v>
      </c>
      <c r="D51" s="62" t="s">
        <v>121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</row>
    <row r="52" spans="1:13" x14ac:dyDescent="0.25">
      <c r="A52" s="61">
        <v>6</v>
      </c>
      <c r="B52" s="61">
        <v>2</v>
      </c>
      <c r="C52" s="61">
        <v>4</v>
      </c>
      <c r="D52" s="62" t="s">
        <v>122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</row>
    <row r="53" spans="1:13" x14ac:dyDescent="0.25">
      <c r="A53" s="61">
        <v>6</v>
      </c>
      <c r="B53" s="61">
        <v>2</v>
      </c>
      <c r="C53" s="61">
        <v>5</v>
      </c>
      <c r="D53" s="62" t="s">
        <v>123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</row>
    <row r="54" spans="1:13" x14ac:dyDescent="0.25">
      <c r="A54" s="61">
        <v>6</v>
      </c>
      <c r="B54" s="61">
        <v>2</v>
      </c>
      <c r="C54" s="61">
        <v>6</v>
      </c>
      <c r="D54" s="62" t="s">
        <v>124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</row>
    <row r="55" spans="1:13" x14ac:dyDescent="0.25">
      <c r="A55" s="61">
        <v>6</v>
      </c>
      <c r="B55" s="61">
        <v>2</v>
      </c>
      <c r="C55" s="61">
        <v>7</v>
      </c>
      <c r="D55" s="62" t="s">
        <v>125</v>
      </c>
      <c r="E55" s="53"/>
      <c r="F55" s="53"/>
      <c r="G55" s="53"/>
      <c r="H55" s="53"/>
      <c r="I55" s="53"/>
      <c r="J55" s="53"/>
      <c r="K55" s="53"/>
      <c r="L55" s="53"/>
      <c r="M55" s="53"/>
    </row>
    <row r="56" spans="1:13" x14ac:dyDescent="0.25">
      <c r="A56" s="67"/>
      <c r="B56" s="67"/>
      <c r="C56" s="67"/>
      <c r="D56" s="67" t="s">
        <v>126</v>
      </c>
      <c r="E56" s="56">
        <f t="shared" ref="E56:M56" si="9">E38+E39</f>
        <v>1079956142888.4681</v>
      </c>
      <c r="F56" s="56">
        <f t="shared" si="9"/>
        <v>252955046740.81976</v>
      </c>
      <c r="G56" s="56">
        <f t="shared" si="9"/>
        <v>93622195047.940094</v>
      </c>
      <c r="H56" s="56">
        <f t="shared" si="9"/>
        <v>323720118085</v>
      </c>
      <c r="I56" s="56">
        <f t="shared" si="9"/>
        <v>792249631880</v>
      </c>
      <c r="J56" s="56">
        <f t="shared" si="9"/>
        <v>192902388962</v>
      </c>
      <c r="K56" s="56">
        <f t="shared" si="9"/>
        <v>560630612725.08984</v>
      </c>
      <c r="L56" s="56">
        <f t="shared" si="9"/>
        <v>100438589273</v>
      </c>
      <c r="M56" s="56">
        <f t="shared" si="9"/>
        <v>461868262542.3501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577F-18F5-48F2-A5B8-C3CE1CA175AE}">
  <dimension ref="A1:M56"/>
  <sheetViews>
    <sheetView workbookViewId="0">
      <selection activeCell="A3" sqref="A3:XFD3"/>
    </sheetView>
  </sheetViews>
  <sheetFormatPr defaultRowHeight="15" x14ac:dyDescent="0.25"/>
  <cols>
    <col min="1" max="3" width="5.7109375" customWidth="1"/>
    <col min="4" max="4" width="46.7109375" customWidth="1"/>
    <col min="5" max="12" width="18" bestFit="1" customWidth="1"/>
    <col min="13" max="13" width="22" bestFit="1" customWidth="1"/>
  </cols>
  <sheetData>
    <row r="1" spans="1:13" ht="18" x14ac:dyDescent="0.25">
      <c r="A1" s="43" t="s">
        <v>127</v>
      </c>
    </row>
    <row r="2" spans="1:13" ht="15.75" x14ac:dyDescent="0.25">
      <c r="A2" s="44" t="s">
        <v>71</v>
      </c>
    </row>
    <row r="4" spans="1:13" x14ac:dyDescent="0.25">
      <c r="A4" s="58" t="s">
        <v>76</v>
      </c>
      <c r="B4" s="58"/>
      <c r="C4" s="58"/>
      <c r="D4" s="58" t="s">
        <v>77</v>
      </c>
      <c r="E4" s="49">
        <v>484</v>
      </c>
      <c r="F4" s="49">
        <v>485</v>
      </c>
      <c r="G4" s="49">
        <v>486</v>
      </c>
      <c r="H4" s="49">
        <v>487</v>
      </c>
      <c r="I4" s="49">
        <v>488</v>
      </c>
      <c r="J4" s="49">
        <v>489</v>
      </c>
      <c r="K4" s="49">
        <v>490</v>
      </c>
      <c r="L4" s="49">
        <v>491</v>
      </c>
      <c r="M4" s="49">
        <v>492</v>
      </c>
    </row>
    <row r="5" spans="1:13" x14ac:dyDescent="0.25">
      <c r="A5" s="58"/>
      <c r="B5" s="58"/>
      <c r="C5" s="58"/>
      <c r="D5" s="58"/>
      <c r="E5" s="50" t="s">
        <v>47</v>
      </c>
      <c r="F5" s="50" t="s">
        <v>50</v>
      </c>
      <c r="G5" s="50" t="s">
        <v>52</v>
      </c>
      <c r="H5" s="50" t="s">
        <v>55</v>
      </c>
      <c r="I5" s="50" t="s">
        <v>57</v>
      </c>
      <c r="J5" s="50" t="s">
        <v>59</v>
      </c>
      <c r="K5" s="50" t="s">
        <v>61</v>
      </c>
      <c r="L5" s="50" t="s">
        <v>63</v>
      </c>
      <c r="M5" s="50" t="s">
        <v>65</v>
      </c>
    </row>
    <row r="6" spans="1:13" x14ac:dyDescent="0.25">
      <c r="A6" s="58"/>
      <c r="B6" s="58"/>
      <c r="C6" s="58"/>
      <c r="D6" s="58"/>
      <c r="E6" s="50" t="s">
        <v>67</v>
      </c>
      <c r="F6" s="50" t="s">
        <v>67</v>
      </c>
      <c r="G6" s="50" t="s">
        <v>67</v>
      </c>
      <c r="H6" s="50" t="s">
        <v>67</v>
      </c>
      <c r="I6" s="50" t="s">
        <v>67</v>
      </c>
      <c r="J6" s="50" t="s">
        <v>67</v>
      </c>
      <c r="K6" s="50" t="s">
        <v>67</v>
      </c>
      <c r="L6" s="50" t="s">
        <v>67</v>
      </c>
      <c r="M6" s="50" t="s">
        <v>67</v>
      </c>
    </row>
    <row r="7" spans="1:13" x14ac:dyDescent="0.25">
      <c r="A7" s="59">
        <v>4</v>
      </c>
      <c r="B7" s="59"/>
      <c r="C7" s="59"/>
      <c r="D7" s="70" t="s">
        <v>78</v>
      </c>
      <c r="E7" s="51">
        <f t="shared" ref="E7:M7" si="0">E8+E13+E17</f>
        <v>9706065383439.3398</v>
      </c>
      <c r="F7" s="51">
        <f t="shared" si="0"/>
        <v>2421101201524.2803</v>
      </c>
      <c r="G7" s="51">
        <f t="shared" si="0"/>
        <v>2465844714731</v>
      </c>
      <c r="H7" s="51">
        <f t="shared" si="0"/>
        <v>2810704635828</v>
      </c>
      <c r="I7" s="51">
        <f t="shared" si="0"/>
        <v>5313000578276</v>
      </c>
      <c r="J7" s="51">
        <f t="shared" si="0"/>
        <v>1708838034694</v>
      </c>
      <c r="K7" s="51">
        <f t="shared" si="0"/>
        <v>3930164161844</v>
      </c>
      <c r="L7" s="51">
        <f t="shared" si="0"/>
        <v>1231344645550</v>
      </c>
      <c r="M7" s="51">
        <f t="shared" si="0"/>
        <v>3000278801133</v>
      </c>
    </row>
    <row r="8" spans="1:13" x14ac:dyDescent="0.25">
      <c r="A8" s="60">
        <v>4</v>
      </c>
      <c r="B8" s="60">
        <v>1</v>
      </c>
      <c r="C8" s="60"/>
      <c r="D8" s="71" t="s">
        <v>79</v>
      </c>
      <c r="E8" s="52">
        <f t="shared" ref="E8:M8" si="1">SUM(E9:E12)</f>
        <v>5756371374247.3398</v>
      </c>
      <c r="F8" s="52">
        <f t="shared" si="1"/>
        <v>467474538181.28003</v>
      </c>
      <c r="G8" s="52">
        <f t="shared" si="1"/>
        <v>387100584855</v>
      </c>
      <c r="H8" s="52">
        <f t="shared" si="1"/>
        <v>815399914407</v>
      </c>
      <c r="I8" s="52">
        <f t="shared" si="1"/>
        <v>2786647279878</v>
      </c>
      <c r="J8" s="52">
        <f t="shared" si="1"/>
        <v>652084326149</v>
      </c>
      <c r="K8" s="52">
        <f t="shared" si="1"/>
        <v>1991898969395</v>
      </c>
      <c r="L8" s="52">
        <f t="shared" si="1"/>
        <v>232458208409</v>
      </c>
      <c r="M8" s="52">
        <f t="shared" si="1"/>
        <v>1622004639363</v>
      </c>
    </row>
    <row r="9" spans="1:13" x14ac:dyDescent="0.25">
      <c r="A9" s="72">
        <v>4</v>
      </c>
      <c r="B9" s="72">
        <v>1</v>
      </c>
      <c r="C9" s="72">
        <v>1</v>
      </c>
      <c r="D9" s="73" t="s">
        <v>80</v>
      </c>
      <c r="E9" s="53">
        <v>5487328744008.4902</v>
      </c>
      <c r="F9" s="53">
        <v>73390964885</v>
      </c>
      <c r="G9" s="53">
        <v>77878002064</v>
      </c>
      <c r="H9" s="53">
        <v>337253848564</v>
      </c>
      <c r="I9" s="53">
        <v>1836701036018</v>
      </c>
      <c r="J9" s="53">
        <v>455921146128</v>
      </c>
      <c r="K9" s="53">
        <v>1566505700438</v>
      </c>
      <c r="L9" s="53">
        <v>117703375555</v>
      </c>
      <c r="M9" s="53">
        <v>1330046267606</v>
      </c>
    </row>
    <row r="10" spans="1:13" x14ac:dyDescent="0.25">
      <c r="A10" s="72">
        <v>4</v>
      </c>
      <c r="B10" s="72">
        <v>1</v>
      </c>
      <c r="C10" s="72">
        <v>2</v>
      </c>
      <c r="D10" s="73" t="s">
        <v>81</v>
      </c>
      <c r="E10" s="53">
        <v>19407050416</v>
      </c>
      <c r="F10" s="53">
        <v>12944962598</v>
      </c>
      <c r="G10" s="53">
        <v>13823222269</v>
      </c>
      <c r="H10" s="53">
        <v>32720938339</v>
      </c>
      <c r="I10" s="53">
        <v>97300746881</v>
      </c>
      <c r="J10" s="53">
        <v>15598028153</v>
      </c>
      <c r="K10" s="53">
        <v>72535967611</v>
      </c>
      <c r="L10" s="53">
        <v>8561723485</v>
      </c>
      <c r="M10" s="53">
        <v>95143608241</v>
      </c>
    </row>
    <row r="11" spans="1:13" x14ac:dyDescent="0.25">
      <c r="A11" s="72">
        <v>4</v>
      </c>
      <c r="B11" s="72">
        <v>1</v>
      </c>
      <c r="C11" s="72">
        <v>3</v>
      </c>
      <c r="D11" s="73" t="s">
        <v>82</v>
      </c>
      <c r="E11" s="53">
        <v>49918700415.839996</v>
      </c>
      <c r="F11" s="53">
        <v>3195024706</v>
      </c>
      <c r="G11" s="53">
        <v>10098845292</v>
      </c>
      <c r="H11" s="53">
        <v>16179187095</v>
      </c>
      <c r="I11" s="53">
        <v>54513984729</v>
      </c>
      <c r="J11" s="53">
        <v>16953519003</v>
      </c>
      <c r="K11" s="53">
        <v>16628943434</v>
      </c>
      <c r="L11" s="53">
        <v>0</v>
      </c>
      <c r="M11" s="53">
        <v>0</v>
      </c>
    </row>
    <row r="12" spans="1:13" x14ac:dyDescent="0.25">
      <c r="A12" s="72">
        <v>4</v>
      </c>
      <c r="B12" s="72">
        <v>1</v>
      </c>
      <c r="C12" s="72">
        <v>4</v>
      </c>
      <c r="D12" s="73" t="s">
        <v>83</v>
      </c>
      <c r="E12" s="53">
        <v>199716879407.01001</v>
      </c>
      <c r="F12" s="53">
        <v>377943585992.28003</v>
      </c>
      <c r="G12" s="53">
        <v>285300515230</v>
      </c>
      <c r="H12" s="53">
        <v>429245940409</v>
      </c>
      <c r="I12" s="53">
        <v>798131512250</v>
      </c>
      <c r="J12" s="53">
        <v>163611632865</v>
      </c>
      <c r="K12" s="53">
        <v>336228357912</v>
      </c>
      <c r="L12" s="53">
        <v>106193109369</v>
      </c>
      <c r="M12" s="53">
        <v>196814763516</v>
      </c>
    </row>
    <row r="13" spans="1:13" x14ac:dyDescent="0.25">
      <c r="A13" s="60">
        <v>4</v>
      </c>
      <c r="B13" s="60">
        <v>2</v>
      </c>
      <c r="C13" s="60"/>
      <c r="D13" s="71" t="s">
        <v>84</v>
      </c>
      <c r="E13" s="52">
        <f t="shared" ref="E13:M13" si="2">SUM(E14:E16)</f>
        <v>3930029963372</v>
      </c>
      <c r="F13" s="52">
        <f t="shared" si="2"/>
        <v>1442490404209</v>
      </c>
      <c r="G13" s="52">
        <f t="shared" si="2"/>
        <v>1643322506037</v>
      </c>
      <c r="H13" s="52">
        <f t="shared" si="2"/>
        <v>1470127262282</v>
      </c>
      <c r="I13" s="52">
        <f t="shared" si="2"/>
        <v>1712918716203</v>
      </c>
      <c r="J13" s="52">
        <f t="shared" si="2"/>
        <v>847021219673</v>
      </c>
      <c r="K13" s="52">
        <f t="shared" si="2"/>
        <v>1322393475160</v>
      </c>
      <c r="L13" s="52">
        <f t="shared" si="2"/>
        <v>877330483239</v>
      </c>
      <c r="M13" s="52">
        <f t="shared" si="2"/>
        <v>867028622374</v>
      </c>
    </row>
    <row r="14" spans="1:13" x14ac:dyDescent="0.25">
      <c r="A14" s="72">
        <v>4</v>
      </c>
      <c r="B14" s="72">
        <v>2</v>
      </c>
      <c r="C14" s="72">
        <v>1</v>
      </c>
      <c r="D14" s="73" t="s">
        <v>85</v>
      </c>
      <c r="E14" s="53">
        <v>640348609522</v>
      </c>
      <c r="F14" s="53">
        <v>71913966860</v>
      </c>
      <c r="G14" s="53">
        <v>74952105376</v>
      </c>
      <c r="H14" s="53">
        <v>90069201548</v>
      </c>
      <c r="I14" s="53">
        <v>190038192252</v>
      </c>
      <c r="J14" s="53">
        <v>116724836053</v>
      </c>
      <c r="K14" s="53">
        <v>251627361441</v>
      </c>
      <c r="L14" s="53">
        <v>74592964884</v>
      </c>
      <c r="M14" s="53">
        <v>166623273558</v>
      </c>
    </row>
    <row r="15" spans="1:13" x14ac:dyDescent="0.25">
      <c r="A15" s="72">
        <v>4</v>
      </c>
      <c r="B15" s="72">
        <v>2</v>
      </c>
      <c r="C15" s="72">
        <v>2</v>
      </c>
      <c r="D15" s="73" t="s">
        <v>86</v>
      </c>
      <c r="E15" s="53">
        <v>1059320237000</v>
      </c>
      <c r="F15" s="53">
        <v>1081007407000</v>
      </c>
      <c r="G15" s="53">
        <v>1164174459000</v>
      </c>
      <c r="H15" s="53">
        <v>1070989882000</v>
      </c>
      <c r="I15" s="53">
        <v>1175621706000</v>
      </c>
      <c r="J15" s="53">
        <v>595338097000</v>
      </c>
      <c r="K15" s="53">
        <v>866113340000</v>
      </c>
      <c r="L15" s="53">
        <v>636602678000</v>
      </c>
      <c r="M15" s="53">
        <v>572637313000</v>
      </c>
    </row>
    <row r="16" spans="1:13" x14ac:dyDescent="0.25">
      <c r="A16" s="72">
        <v>4</v>
      </c>
      <c r="B16" s="72">
        <v>2</v>
      </c>
      <c r="C16" s="72">
        <v>3</v>
      </c>
      <c r="D16" s="73" t="s">
        <v>87</v>
      </c>
      <c r="E16" s="53">
        <v>2230361116850</v>
      </c>
      <c r="F16" s="53">
        <v>289569030349</v>
      </c>
      <c r="G16" s="53">
        <v>404195941661</v>
      </c>
      <c r="H16" s="53">
        <v>309068178734</v>
      </c>
      <c r="I16" s="53">
        <v>347258817951</v>
      </c>
      <c r="J16" s="53">
        <v>134958286620</v>
      </c>
      <c r="K16" s="53">
        <v>204652773719</v>
      </c>
      <c r="L16" s="53">
        <v>166134840355</v>
      </c>
      <c r="M16" s="53">
        <v>127768035816</v>
      </c>
    </row>
    <row r="17" spans="1:13" x14ac:dyDescent="0.25">
      <c r="A17" s="60">
        <v>4</v>
      </c>
      <c r="B17" s="60">
        <v>3</v>
      </c>
      <c r="C17" s="60"/>
      <c r="D17" s="71" t="s">
        <v>88</v>
      </c>
      <c r="E17" s="52">
        <f t="shared" ref="E17:M17" si="3">SUM(E18:E23)</f>
        <v>19664045820</v>
      </c>
      <c r="F17" s="52">
        <f t="shared" si="3"/>
        <v>511136259134</v>
      </c>
      <c r="G17" s="52">
        <f t="shared" si="3"/>
        <v>435421623839</v>
      </c>
      <c r="H17" s="52">
        <f t="shared" si="3"/>
        <v>525177459139</v>
      </c>
      <c r="I17" s="52">
        <f t="shared" si="3"/>
        <v>813434582195</v>
      </c>
      <c r="J17" s="52">
        <f t="shared" si="3"/>
        <v>209732488872</v>
      </c>
      <c r="K17" s="52">
        <f t="shared" si="3"/>
        <v>615871717289</v>
      </c>
      <c r="L17" s="52">
        <f t="shared" si="3"/>
        <v>121555953902</v>
      </c>
      <c r="M17" s="52">
        <f t="shared" si="3"/>
        <v>511245539396</v>
      </c>
    </row>
    <row r="18" spans="1:13" x14ac:dyDescent="0.25">
      <c r="A18" s="72">
        <v>4</v>
      </c>
      <c r="B18" s="72">
        <v>3</v>
      </c>
      <c r="C18" s="72">
        <v>1</v>
      </c>
      <c r="D18" s="73" t="s">
        <v>89</v>
      </c>
      <c r="E18" s="53">
        <v>17881934921</v>
      </c>
      <c r="F18" s="53">
        <v>12226000000</v>
      </c>
      <c r="G18" s="53">
        <v>0</v>
      </c>
      <c r="H18" s="53">
        <v>4514000000</v>
      </c>
      <c r="I18" s="53">
        <v>89264000000</v>
      </c>
      <c r="J18" s="53">
        <v>0</v>
      </c>
      <c r="K18" s="53">
        <v>0</v>
      </c>
      <c r="L18" s="53">
        <v>0</v>
      </c>
      <c r="M18" s="53">
        <v>0</v>
      </c>
    </row>
    <row r="19" spans="1:13" x14ac:dyDescent="0.25">
      <c r="A19" s="72">
        <v>4</v>
      </c>
      <c r="B19" s="72">
        <v>3</v>
      </c>
      <c r="C19" s="72">
        <v>2</v>
      </c>
      <c r="D19" s="73" t="s">
        <v>90</v>
      </c>
      <c r="E19" s="53">
        <v>1782110899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x14ac:dyDescent="0.25">
      <c r="A20" s="63">
        <v>4</v>
      </c>
      <c r="B20" s="63">
        <v>3</v>
      </c>
      <c r="C20" s="63">
        <v>3</v>
      </c>
      <c r="D20" s="64" t="s">
        <v>91</v>
      </c>
      <c r="E20" s="54">
        <v>0</v>
      </c>
      <c r="F20" s="54">
        <v>106888588434</v>
      </c>
      <c r="G20" s="54">
        <v>101274075839</v>
      </c>
      <c r="H20" s="54">
        <v>156900778664</v>
      </c>
      <c r="I20" s="54">
        <v>500998850195</v>
      </c>
      <c r="J20" s="54">
        <v>132232488872</v>
      </c>
      <c r="K20" s="54">
        <v>536021117289</v>
      </c>
      <c r="L20" s="54">
        <v>121555953902</v>
      </c>
      <c r="M20" s="54">
        <v>479245539396</v>
      </c>
    </row>
    <row r="21" spans="1:13" x14ac:dyDescent="0.25">
      <c r="A21" s="72">
        <v>4</v>
      </c>
      <c r="B21" s="72">
        <v>3</v>
      </c>
      <c r="C21" s="72">
        <v>4</v>
      </c>
      <c r="D21" s="73" t="s">
        <v>92</v>
      </c>
      <c r="E21" s="53">
        <v>0</v>
      </c>
      <c r="F21" s="53">
        <v>282021585700</v>
      </c>
      <c r="G21" s="53">
        <v>262147548000</v>
      </c>
      <c r="H21" s="53">
        <v>263762680475</v>
      </c>
      <c r="I21" s="53">
        <v>223171732000</v>
      </c>
      <c r="J21" s="53">
        <v>7500000000</v>
      </c>
      <c r="K21" s="53">
        <v>50600635000</v>
      </c>
      <c r="L21" s="53">
        <v>0</v>
      </c>
      <c r="M21" s="53">
        <v>0</v>
      </c>
    </row>
    <row r="22" spans="1:13" x14ac:dyDescent="0.25">
      <c r="A22" s="65">
        <v>4</v>
      </c>
      <c r="B22" s="65">
        <v>3</v>
      </c>
      <c r="C22" s="65">
        <v>5</v>
      </c>
      <c r="D22" s="66" t="s">
        <v>93</v>
      </c>
      <c r="E22" s="55">
        <v>0</v>
      </c>
      <c r="F22" s="55">
        <v>110000000000</v>
      </c>
      <c r="G22" s="55">
        <v>72000000000</v>
      </c>
      <c r="H22" s="55">
        <v>100000000000</v>
      </c>
      <c r="I22" s="55">
        <v>0</v>
      </c>
      <c r="J22" s="55">
        <v>70000000000</v>
      </c>
      <c r="K22" s="55">
        <v>29249965000</v>
      </c>
      <c r="L22" s="55">
        <v>0</v>
      </c>
      <c r="M22" s="55">
        <v>32000000000</v>
      </c>
    </row>
    <row r="23" spans="1:13" x14ac:dyDescent="0.25">
      <c r="A23" s="72">
        <v>4</v>
      </c>
      <c r="B23" s="72">
        <v>3</v>
      </c>
      <c r="C23" s="72">
        <v>6</v>
      </c>
      <c r="D23" s="73" t="s">
        <v>94</v>
      </c>
      <c r="E23" s="53">
        <v>0</v>
      </c>
      <c r="F23" s="53">
        <v>85000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x14ac:dyDescent="0.25">
      <c r="A24" s="59">
        <v>5</v>
      </c>
      <c r="B24" s="59"/>
      <c r="C24" s="59"/>
      <c r="D24" s="70" t="s">
        <v>95</v>
      </c>
      <c r="E24" s="51">
        <f t="shared" ref="E24:M24" si="4">E25+E34</f>
        <v>9512813119364.1992</v>
      </c>
      <c r="F24" s="51">
        <f t="shared" si="4"/>
        <v>2481358755905.6899</v>
      </c>
      <c r="G24" s="51">
        <f t="shared" si="4"/>
        <v>2537861072039</v>
      </c>
      <c r="H24" s="51">
        <f t="shared" si="4"/>
        <v>2741996854461</v>
      </c>
      <c r="I24" s="51">
        <f t="shared" si="4"/>
        <v>4981819063633</v>
      </c>
      <c r="J24" s="51">
        <f t="shared" si="4"/>
        <v>1758155073262</v>
      </c>
      <c r="K24" s="51">
        <f t="shared" si="4"/>
        <v>3896051044375.7803</v>
      </c>
      <c r="L24" s="51">
        <f t="shared" si="4"/>
        <v>1330488751791</v>
      </c>
      <c r="M24" s="51">
        <f t="shared" si="4"/>
        <v>2967633308554</v>
      </c>
    </row>
    <row r="25" spans="1:13" x14ac:dyDescent="0.25">
      <c r="A25" s="60">
        <v>5</v>
      </c>
      <c r="B25" s="60">
        <v>1</v>
      </c>
      <c r="C25" s="60"/>
      <c r="D25" s="71" t="s">
        <v>96</v>
      </c>
      <c r="E25" s="52">
        <f t="shared" ref="E25:M25" si="5">SUM(E26:E33)</f>
        <v>6365957508518</v>
      </c>
      <c r="F25" s="52">
        <f t="shared" si="5"/>
        <v>1456136986279</v>
      </c>
      <c r="G25" s="52">
        <f t="shared" si="5"/>
        <v>1433999118497</v>
      </c>
      <c r="H25" s="52">
        <f t="shared" si="5"/>
        <v>1443471282000</v>
      </c>
      <c r="I25" s="52">
        <f t="shared" si="5"/>
        <v>1784640917875</v>
      </c>
      <c r="J25" s="52">
        <f t="shared" si="5"/>
        <v>628791007603</v>
      </c>
      <c r="K25" s="52">
        <f t="shared" si="5"/>
        <v>1376146708873.97</v>
      </c>
      <c r="L25" s="52">
        <f t="shared" si="5"/>
        <v>538579730008.66998</v>
      </c>
      <c r="M25" s="52">
        <f t="shared" si="5"/>
        <v>987100369464</v>
      </c>
    </row>
    <row r="26" spans="1:13" x14ac:dyDescent="0.25">
      <c r="A26" s="72">
        <v>5</v>
      </c>
      <c r="B26" s="72">
        <v>1</v>
      </c>
      <c r="C26" s="72">
        <v>1</v>
      </c>
      <c r="D26" s="73" t="s">
        <v>97</v>
      </c>
      <c r="E26" s="53">
        <v>1645471370089</v>
      </c>
      <c r="F26" s="53">
        <v>976039935747</v>
      </c>
      <c r="G26" s="53">
        <v>996825127687</v>
      </c>
      <c r="H26" s="53">
        <v>1021129197019</v>
      </c>
      <c r="I26" s="53">
        <v>1230896691062</v>
      </c>
      <c r="J26" s="53">
        <v>562943533507</v>
      </c>
      <c r="K26" s="53">
        <v>1304472077349.97</v>
      </c>
      <c r="L26" s="53">
        <v>473276963954.66998</v>
      </c>
      <c r="M26" s="53">
        <v>954504935751</v>
      </c>
    </row>
    <row r="27" spans="1:13" x14ac:dyDescent="0.25">
      <c r="A27" s="72">
        <v>5</v>
      </c>
      <c r="B27" s="72">
        <v>1</v>
      </c>
      <c r="C27" s="72">
        <v>2</v>
      </c>
      <c r="D27" s="73" t="s">
        <v>98</v>
      </c>
      <c r="E27" s="53">
        <v>0</v>
      </c>
      <c r="F27" s="53">
        <v>0</v>
      </c>
      <c r="G27" s="53">
        <v>0</v>
      </c>
      <c r="H27" s="53">
        <v>0</v>
      </c>
      <c r="I27" s="53">
        <v>123827800000</v>
      </c>
      <c r="J27" s="53">
        <v>0</v>
      </c>
      <c r="K27" s="53">
        <v>0</v>
      </c>
      <c r="L27" s="53">
        <v>0</v>
      </c>
      <c r="M27" s="53">
        <v>0</v>
      </c>
    </row>
    <row r="28" spans="1:13" x14ac:dyDescent="0.25">
      <c r="A28" s="72">
        <v>5</v>
      </c>
      <c r="B28" s="72">
        <v>1</v>
      </c>
      <c r="C28" s="72">
        <v>3</v>
      </c>
      <c r="D28" s="73" t="s">
        <v>99</v>
      </c>
      <c r="E28" s="53">
        <v>0</v>
      </c>
      <c r="F28" s="53">
        <v>0</v>
      </c>
      <c r="G28" s="53">
        <v>0</v>
      </c>
      <c r="H28" s="53">
        <v>0</v>
      </c>
      <c r="I28" s="53">
        <v>23968696000</v>
      </c>
      <c r="J28" s="53">
        <v>0</v>
      </c>
      <c r="K28" s="53">
        <v>0</v>
      </c>
      <c r="L28" s="53">
        <v>0</v>
      </c>
      <c r="M28" s="53">
        <v>0</v>
      </c>
    </row>
    <row r="29" spans="1:13" x14ac:dyDescent="0.25">
      <c r="A29" s="72">
        <v>5</v>
      </c>
      <c r="B29" s="72">
        <v>1</v>
      </c>
      <c r="C29" s="72">
        <v>4</v>
      </c>
      <c r="D29" s="73" t="s">
        <v>100</v>
      </c>
      <c r="E29" s="53">
        <v>1946919624698</v>
      </c>
      <c r="F29" s="53">
        <v>54833583000</v>
      </c>
      <c r="G29" s="53">
        <v>26372226000</v>
      </c>
      <c r="H29" s="53">
        <v>24811447200</v>
      </c>
      <c r="I29" s="53">
        <v>0</v>
      </c>
      <c r="J29" s="53">
        <v>54924890000</v>
      </c>
      <c r="K29" s="53">
        <v>68967946770</v>
      </c>
      <c r="L29" s="53">
        <v>60614775370</v>
      </c>
      <c r="M29" s="53">
        <v>32073616987</v>
      </c>
    </row>
    <row r="30" spans="1:13" x14ac:dyDescent="0.25">
      <c r="A30" s="72">
        <v>5</v>
      </c>
      <c r="B30" s="72">
        <v>1</v>
      </c>
      <c r="C30" s="72">
        <v>5</v>
      </c>
      <c r="D30" s="73" t="s">
        <v>101</v>
      </c>
      <c r="E30" s="53">
        <v>126692180822</v>
      </c>
      <c r="F30" s="53">
        <v>12090835000</v>
      </c>
      <c r="G30" s="53">
        <v>8590000000</v>
      </c>
      <c r="H30" s="53">
        <v>0</v>
      </c>
      <c r="I30" s="53">
        <v>0</v>
      </c>
      <c r="J30" s="53">
        <v>9615336000</v>
      </c>
      <c r="K30" s="53">
        <v>0</v>
      </c>
      <c r="L30" s="53">
        <v>2615218000</v>
      </c>
      <c r="M30" s="53">
        <v>0</v>
      </c>
    </row>
    <row r="31" spans="1:13" x14ac:dyDescent="0.25">
      <c r="A31" s="63">
        <v>5</v>
      </c>
      <c r="B31" s="63">
        <v>1</v>
      </c>
      <c r="C31" s="63">
        <v>6</v>
      </c>
      <c r="D31" s="64" t="s">
        <v>102</v>
      </c>
      <c r="E31" s="54">
        <v>2135117392591</v>
      </c>
      <c r="F31" s="54">
        <v>7395999441</v>
      </c>
      <c r="G31" s="54">
        <v>5565549072</v>
      </c>
      <c r="H31" s="54">
        <v>26211685800</v>
      </c>
      <c r="I31" s="54">
        <v>56907081242</v>
      </c>
      <c r="J31" s="54">
        <v>0</v>
      </c>
      <c r="K31" s="54">
        <v>0</v>
      </c>
      <c r="L31" s="54">
        <v>0</v>
      </c>
      <c r="M31" s="54">
        <v>0</v>
      </c>
    </row>
    <row r="32" spans="1:13" x14ac:dyDescent="0.25">
      <c r="A32" s="65">
        <v>5</v>
      </c>
      <c r="B32" s="65">
        <v>1</v>
      </c>
      <c r="C32" s="65">
        <v>7</v>
      </c>
      <c r="D32" s="66" t="s">
        <v>103</v>
      </c>
      <c r="E32" s="55">
        <v>510696831718</v>
      </c>
      <c r="F32" s="55">
        <v>400267332284</v>
      </c>
      <c r="G32" s="55">
        <v>396536742238</v>
      </c>
      <c r="H32" s="55">
        <v>371275740181</v>
      </c>
      <c r="I32" s="55">
        <v>335940646046</v>
      </c>
      <c r="J32" s="55">
        <v>992248096</v>
      </c>
      <c r="K32" s="55">
        <v>1030008579</v>
      </c>
      <c r="L32" s="55">
        <v>1152152684</v>
      </c>
      <c r="M32" s="55">
        <v>416319293</v>
      </c>
    </row>
    <row r="33" spans="1:13" x14ac:dyDescent="0.25">
      <c r="A33" s="72">
        <v>5</v>
      </c>
      <c r="B33" s="72">
        <v>1</v>
      </c>
      <c r="C33" s="72">
        <v>8</v>
      </c>
      <c r="D33" s="73" t="s">
        <v>104</v>
      </c>
      <c r="E33" s="53">
        <v>1060108600</v>
      </c>
      <c r="F33" s="53">
        <v>5509300807</v>
      </c>
      <c r="G33" s="53">
        <v>109473500</v>
      </c>
      <c r="H33" s="53">
        <v>43211800</v>
      </c>
      <c r="I33" s="53">
        <v>13100003525</v>
      </c>
      <c r="J33" s="53">
        <v>315000000</v>
      </c>
      <c r="K33" s="53">
        <v>1676676175</v>
      </c>
      <c r="L33" s="53">
        <v>920620000</v>
      </c>
      <c r="M33" s="53">
        <v>105497433</v>
      </c>
    </row>
    <row r="34" spans="1:13" x14ac:dyDescent="0.25">
      <c r="A34" s="60">
        <v>5</v>
      </c>
      <c r="B34" s="60">
        <v>2</v>
      </c>
      <c r="C34" s="60"/>
      <c r="D34" s="71" t="s">
        <v>105</v>
      </c>
      <c r="E34" s="52">
        <f t="shared" ref="E34:M34" si="6">SUM(E35:E37)</f>
        <v>3146855610846.2002</v>
      </c>
      <c r="F34" s="52">
        <f t="shared" si="6"/>
        <v>1025221769626.6899</v>
      </c>
      <c r="G34" s="52">
        <f t="shared" si="6"/>
        <v>1103861953542</v>
      </c>
      <c r="H34" s="52">
        <f t="shared" si="6"/>
        <v>1298525572461</v>
      </c>
      <c r="I34" s="52">
        <f t="shared" si="6"/>
        <v>3197178145758</v>
      </c>
      <c r="J34" s="52">
        <f t="shared" si="6"/>
        <v>1129364065659</v>
      </c>
      <c r="K34" s="52">
        <f t="shared" si="6"/>
        <v>2519904335501.8101</v>
      </c>
      <c r="L34" s="52">
        <f t="shared" si="6"/>
        <v>791909021782.33008</v>
      </c>
      <c r="M34" s="52">
        <f t="shared" si="6"/>
        <v>1980532939090</v>
      </c>
    </row>
    <row r="35" spans="1:13" x14ac:dyDescent="0.25">
      <c r="A35" s="72">
        <v>5</v>
      </c>
      <c r="B35" s="72">
        <v>2</v>
      </c>
      <c r="C35" s="72">
        <v>1</v>
      </c>
      <c r="D35" s="73" t="s">
        <v>97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</row>
    <row r="36" spans="1:13" x14ac:dyDescent="0.25">
      <c r="A36" s="72">
        <v>5</v>
      </c>
      <c r="B36" s="72">
        <v>2</v>
      </c>
      <c r="C36" s="72">
        <v>2</v>
      </c>
      <c r="D36" s="73" t="s">
        <v>106</v>
      </c>
      <c r="E36" s="53">
        <v>1797168250492.4399</v>
      </c>
      <c r="F36" s="53">
        <v>651217727054.68994</v>
      </c>
      <c r="G36" s="53">
        <v>562468349202</v>
      </c>
      <c r="H36" s="53">
        <v>834778178236</v>
      </c>
      <c r="I36" s="53">
        <v>1666517795494</v>
      </c>
      <c r="J36" s="53">
        <v>628654507524</v>
      </c>
      <c r="K36" s="53">
        <v>1506228131578.8101</v>
      </c>
      <c r="L36" s="53">
        <v>458394886511.33002</v>
      </c>
      <c r="M36" s="53">
        <v>973020546265</v>
      </c>
    </row>
    <row r="37" spans="1:13" x14ac:dyDescent="0.25">
      <c r="A37" s="72">
        <v>5</v>
      </c>
      <c r="B37" s="72">
        <v>2</v>
      </c>
      <c r="C37" s="72">
        <v>3</v>
      </c>
      <c r="D37" s="73" t="s">
        <v>107</v>
      </c>
      <c r="E37" s="53">
        <v>1349687360353.76</v>
      </c>
      <c r="F37" s="53">
        <v>374004042572</v>
      </c>
      <c r="G37" s="53">
        <v>541393604340</v>
      </c>
      <c r="H37" s="53">
        <v>463747394225</v>
      </c>
      <c r="I37" s="53">
        <v>1530660350264</v>
      </c>
      <c r="J37" s="53">
        <v>500709558135</v>
      </c>
      <c r="K37" s="53">
        <v>1013676203923</v>
      </c>
      <c r="L37" s="53">
        <v>333514135271</v>
      </c>
      <c r="M37" s="53">
        <v>1007512392825</v>
      </c>
    </row>
    <row r="38" spans="1:13" x14ac:dyDescent="0.25">
      <c r="A38" s="67"/>
      <c r="B38" s="67"/>
      <c r="C38" s="67"/>
      <c r="D38" s="68" t="s">
        <v>108</v>
      </c>
      <c r="E38" s="56">
        <f t="shared" ref="E38:M38" si="7">E7-E24</f>
        <v>193252264075.14063</v>
      </c>
      <c r="F38" s="56">
        <f t="shared" si="7"/>
        <v>-60257554381.409668</v>
      </c>
      <c r="G38" s="56">
        <f t="shared" si="7"/>
        <v>-72016357308</v>
      </c>
      <c r="H38" s="56">
        <f t="shared" si="7"/>
        <v>68707781367</v>
      </c>
      <c r="I38" s="56">
        <f t="shared" si="7"/>
        <v>331181514643</v>
      </c>
      <c r="J38" s="56">
        <f t="shared" si="7"/>
        <v>-49317038568</v>
      </c>
      <c r="K38" s="56">
        <f t="shared" si="7"/>
        <v>34113117468.219727</v>
      </c>
      <c r="L38" s="56">
        <f t="shared" si="7"/>
        <v>-99144106241</v>
      </c>
      <c r="M38" s="56">
        <f t="shared" si="7"/>
        <v>32645492579</v>
      </c>
    </row>
    <row r="39" spans="1:13" x14ac:dyDescent="0.25">
      <c r="A39" s="59">
        <v>6</v>
      </c>
      <c r="B39" s="59"/>
      <c r="C39" s="59"/>
      <c r="D39" s="70" t="s">
        <v>109</v>
      </c>
      <c r="E39" s="51">
        <f t="shared" ref="E39:M39" si="8">E40-E48</f>
        <v>559156871819</v>
      </c>
      <c r="F39" s="51">
        <f t="shared" si="8"/>
        <v>218640825399.22</v>
      </c>
      <c r="G39" s="51">
        <f t="shared" si="8"/>
        <v>272162542437.84003</v>
      </c>
      <c r="H39" s="51">
        <f t="shared" si="8"/>
        <v>353371944251</v>
      </c>
      <c r="I39" s="51">
        <f t="shared" si="8"/>
        <v>726734602258</v>
      </c>
      <c r="J39" s="51">
        <f t="shared" si="8"/>
        <v>208286211502</v>
      </c>
      <c r="K39" s="51">
        <f t="shared" si="8"/>
        <v>858626962451</v>
      </c>
      <c r="L39" s="51">
        <f t="shared" si="8"/>
        <v>185029137665</v>
      </c>
      <c r="M39" s="51">
        <f t="shared" si="8"/>
        <v>511790877462.23999</v>
      </c>
    </row>
    <row r="40" spans="1:13" x14ac:dyDescent="0.25">
      <c r="A40" s="60">
        <v>6</v>
      </c>
      <c r="B40" s="60">
        <v>1</v>
      </c>
      <c r="C40" s="60"/>
      <c r="D40" s="71" t="s">
        <v>110</v>
      </c>
      <c r="E40" s="52">
        <f t="shared" ref="E40:M40" si="9">SUM(E41:E47)</f>
        <v>559156871819</v>
      </c>
      <c r="F40" s="52">
        <f t="shared" si="9"/>
        <v>270640825399.22</v>
      </c>
      <c r="G40" s="52">
        <f t="shared" si="9"/>
        <v>282628450437.84003</v>
      </c>
      <c r="H40" s="52">
        <f t="shared" si="9"/>
        <v>360871944251</v>
      </c>
      <c r="I40" s="52">
        <f t="shared" si="9"/>
        <v>881734602258</v>
      </c>
      <c r="J40" s="52">
        <f t="shared" si="9"/>
        <v>213286211502</v>
      </c>
      <c r="K40" s="52">
        <f t="shared" si="9"/>
        <v>863624751000</v>
      </c>
      <c r="L40" s="52">
        <f t="shared" si="9"/>
        <v>185029137665</v>
      </c>
      <c r="M40" s="52">
        <f t="shared" si="9"/>
        <v>511790877462.23999</v>
      </c>
    </row>
    <row r="41" spans="1:13" x14ac:dyDescent="0.25">
      <c r="A41" s="72">
        <v>6</v>
      </c>
      <c r="B41" s="72">
        <v>1</v>
      </c>
      <c r="C41" s="72">
        <v>1</v>
      </c>
      <c r="D41" s="73" t="s">
        <v>111</v>
      </c>
      <c r="E41" s="53">
        <v>559156871819</v>
      </c>
      <c r="F41" s="53">
        <v>270640825399.22</v>
      </c>
      <c r="G41" s="53">
        <v>282628450437.84003</v>
      </c>
      <c r="H41" s="53">
        <v>360871944251</v>
      </c>
      <c r="I41" s="53">
        <v>881734602258</v>
      </c>
      <c r="J41" s="53">
        <v>213286211502</v>
      </c>
      <c r="K41" s="53">
        <v>863624751000</v>
      </c>
      <c r="L41" s="53">
        <v>185029137665</v>
      </c>
      <c r="M41" s="53">
        <v>511790877462.23999</v>
      </c>
    </row>
    <row r="42" spans="1:13" x14ac:dyDescent="0.25">
      <c r="A42" s="72">
        <v>6</v>
      </c>
      <c r="B42" s="72">
        <v>1</v>
      </c>
      <c r="C42" s="72">
        <v>2</v>
      </c>
      <c r="D42" s="73" t="s">
        <v>112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</row>
    <row r="43" spans="1:13" x14ac:dyDescent="0.25">
      <c r="A43" s="72">
        <v>6</v>
      </c>
      <c r="B43" s="72">
        <v>1</v>
      </c>
      <c r="C43" s="72">
        <v>3</v>
      </c>
      <c r="D43" s="73" t="s">
        <v>113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5">
      <c r="A44" s="72">
        <v>6</v>
      </c>
      <c r="B44" s="72">
        <v>1</v>
      </c>
      <c r="C44" s="72">
        <v>4</v>
      </c>
      <c r="D44" s="73" t="s">
        <v>114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5">
      <c r="A45" s="72">
        <v>6</v>
      </c>
      <c r="B45" s="72">
        <v>1</v>
      </c>
      <c r="C45" s="72">
        <v>5</v>
      </c>
      <c r="D45" s="73" t="s">
        <v>115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x14ac:dyDescent="0.25">
      <c r="A46" s="72">
        <v>6</v>
      </c>
      <c r="B46" s="72">
        <v>1</v>
      </c>
      <c r="C46" s="72">
        <v>6</v>
      </c>
      <c r="D46" s="73" t="s">
        <v>116</v>
      </c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72">
        <v>6</v>
      </c>
      <c r="B47" s="72">
        <v>1</v>
      </c>
      <c r="C47" s="72">
        <v>7</v>
      </c>
      <c r="D47" s="73" t="s">
        <v>117</v>
      </c>
      <c r="E47" s="53"/>
      <c r="F47" s="53"/>
      <c r="G47" s="53"/>
      <c r="H47" s="53"/>
      <c r="I47" s="53"/>
      <c r="J47" s="53"/>
      <c r="K47" s="53"/>
      <c r="L47" s="53"/>
      <c r="M47" s="53"/>
    </row>
    <row r="48" spans="1:13" x14ac:dyDescent="0.25">
      <c r="A48" s="60">
        <v>6</v>
      </c>
      <c r="B48" s="60">
        <v>2</v>
      </c>
      <c r="C48" s="60"/>
      <c r="D48" s="71" t="s">
        <v>118</v>
      </c>
      <c r="E48" s="52">
        <f t="shared" ref="E48:M48" si="10">SUM(E49:E55)</f>
        <v>0</v>
      </c>
      <c r="F48" s="52">
        <f t="shared" si="10"/>
        <v>52000000000</v>
      </c>
      <c r="G48" s="52">
        <f t="shared" si="10"/>
        <v>10465908000</v>
      </c>
      <c r="H48" s="52">
        <f t="shared" si="10"/>
        <v>7500000000</v>
      </c>
      <c r="I48" s="52">
        <f t="shared" si="10"/>
        <v>155000000000</v>
      </c>
      <c r="J48" s="52">
        <f t="shared" si="10"/>
        <v>5000000000</v>
      </c>
      <c r="K48" s="52">
        <f t="shared" si="10"/>
        <v>4997788549</v>
      </c>
      <c r="L48" s="52">
        <f t="shared" si="10"/>
        <v>0</v>
      </c>
      <c r="M48" s="52">
        <f t="shared" si="10"/>
        <v>0</v>
      </c>
    </row>
    <row r="49" spans="1:13" x14ac:dyDescent="0.25">
      <c r="A49" s="72">
        <v>6</v>
      </c>
      <c r="B49" s="72">
        <v>2</v>
      </c>
      <c r="C49" s="72">
        <v>1</v>
      </c>
      <c r="D49" s="73" t="s">
        <v>119</v>
      </c>
      <c r="E49" s="53">
        <v>0</v>
      </c>
      <c r="F49" s="53">
        <v>40000000000</v>
      </c>
      <c r="G49" s="53">
        <v>0</v>
      </c>
      <c r="H49" s="53">
        <v>0</v>
      </c>
      <c r="I49" s="53">
        <v>141000000000</v>
      </c>
      <c r="J49" s="53">
        <v>0</v>
      </c>
      <c r="K49" s="53">
        <v>0</v>
      </c>
      <c r="L49" s="53">
        <v>0</v>
      </c>
      <c r="M49" s="53">
        <v>0</v>
      </c>
    </row>
    <row r="50" spans="1:13" x14ac:dyDescent="0.25">
      <c r="A50" s="72">
        <v>6</v>
      </c>
      <c r="B50" s="72">
        <v>2</v>
      </c>
      <c r="C50" s="72">
        <v>2</v>
      </c>
      <c r="D50" s="73" t="s">
        <v>120</v>
      </c>
      <c r="E50" s="53">
        <v>0</v>
      </c>
      <c r="F50" s="53">
        <v>12000000000</v>
      </c>
      <c r="G50" s="53">
        <v>10465908000</v>
      </c>
      <c r="H50" s="53">
        <v>7500000000</v>
      </c>
      <c r="I50" s="53">
        <v>9000000000</v>
      </c>
      <c r="J50" s="53">
        <v>5000000000</v>
      </c>
      <c r="K50" s="53">
        <v>0</v>
      </c>
      <c r="L50" s="53">
        <v>0</v>
      </c>
      <c r="M50" s="53">
        <v>0</v>
      </c>
    </row>
    <row r="51" spans="1:13" x14ac:dyDescent="0.25">
      <c r="A51" s="72">
        <v>6</v>
      </c>
      <c r="B51" s="72">
        <v>2</v>
      </c>
      <c r="C51" s="72">
        <v>3</v>
      </c>
      <c r="D51" s="73" t="s">
        <v>121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4997788549</v>
      </c>
      <c r="L51" s="53">
        <v>0</v>
      </c>
      <c r="M51" s="53">
        <v>0</v>
      </c>
    </row>
    <row r="52" spans="1:13" x14ac:dyDescent="0.25">
      <c r="A52" s="72">
        <v>6</v>
      </c>
      <c r="B52" s="72">
        <v>2</v>
      </c>
      <c r="C52" s="72">
        <v>4</v>
      </c>
      <c r="D52" s="73" t="s">
        <v>122</v>
      </c>
      <c r="E52" s="53">
        <v>0</v>
      </c>
      <c r="F52" s="53">
        <v>0</v>
      </c>
      <c r="G52" s="53">
        <v>0</v>
      </c>
      <c r="H52" s="53">
        <v>0</v>
      </c>
      <c r="I52" s="53">
        <v>5000000000</v>
      </c>
      <c r="J52" s="53">
        <v>0</v>
      </c>
      <c r="K52" s="53">
        <v>0</v>
      </c>
      <c r="L52" s="53">
        <v>0</v>
      </c>
      <c r="M52" s="53">
        <v>0</v>
      </c>
    </row>
    <row r="53" spans="1:13" x14ac:dyDescent="0.25">
      <c r="A53" s="72">
        <v>6</v>
      </c>
      <c r="B53" s="72">
        <v>2</v>
      </c>
      <c r="C53" s="72">
        <v>5</v>
      </c>
      <c r="D53" s="73" t="s">
        <v>123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</row>
    <row r="54" spans="1:13" x14ac:dyDescent="0.25">
      <c r="A54" s="72">
        <v>6</v>
      </c>
      <c r="B54" s="72">
        <v>2</v>
      </c>
      <c r="C54" s="72">
        <v>6</v>
      </c>
      <c r="D54" s="73" t="s">
        <v>124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</row>
    <row r="55" spans="1:13" x14ac:dyDescent="0.25">
      <c r="A55" s="72">
        <v>6</v>
      </c>
      <c r="B55" s="72">
        <v>2</v>
      </c>
      <c r="C55" s="72">
        <v>7</v>
      </c>
      <c r="D55" s="73" t="s">
        <v>125</v>
      </c>
      <c r="E55" s="53"/>
      <c r="F55" s="53"/>
      <c r="G55" s="53"/>
      <c r="H55" s="53"/>
      <c r="I55" s="53"/>
      <c r="J55" s="53"/>
      <c r="K55" s="53"/>
      <c r="L55" s="53"/>
      <c r="M55" s="53"/>
    </row>
    <row r="56" spans="1:13" x14ac:dyDescent="0.25">
      <c r="A56" s="67"/>
      <c r="B56" s="67"/>
      <c r="C56" s="67"/>
      <c r="D56" s="68" t="s">
        <v>126</v>
      </c>
      <c r="E56" s="56">
        <f t="shared" ref="E56:M56" si="11">E38+E39</f>
        <v>752409135894.14063</v>
      </c>
      <c r="F56" s="56">
        <f t="shared" si="11"/>
        <v>158383271017.81033</v>
      </c>
      <c r="G56" s="56">
        <f t="shared" si="11"/>
        <v>200146185129.84003</v>
      </c>
      <c r="H56" s="56">
        <f t="shared" si="11"/>
        <v>422079725618</v>
      </c>
      <c r="I56" s="56">
        <f t="shared" si="11"/>
        <v>1057916116901</v>
      </c>
      <c r="J56" s="56">
        <f t="shared" si="11"/>
        <v>158969172934</v>
      </c>
      <c r="K56" s="56">
        <f t="shared" si="11"/>
        <v>892740079919.21973</v>
      </c>
      <c r="L56" s="56">
        <f t="shared" si="11"/>
        <v>85885031424</v>
      </c>
      <c r="M56" s="56">
        <f t="shared" si="11"/>
        <v>544436370041.23999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54B1-9D61-4593-B6C5-BFF33F6DC951}">
  <dimension ref="A1:M56"/>
  <sheetViews>
    <sheetView workbookViewId="0">
      <selection activeCell="A3" sqref="A3:XFD3"/>
    </sheetView>
  </sheetViews>
  <sheetFormatPr defaultRowHeight="15" x14ac:dyDescent="0.25"/>
  <cols>
    <col min="1" max="3" width="5.7109375" customWidth="1"/>
    <col min="4" max="4" width="46.7109375" customWidth="1"/>
    <col min="5" max="12" width="18" bestFit="1" customWidth="1"/>
    <col min="13" max="13" width="22" bestFit="1" customWidth="1"/>
  </cols>
  <sheetData>
    <row r="1" spans="1:13" ht="18" x14ac:dyDescent="0.25">
      <c r="A1" s="43" t="s">
        <v>127</v>
      </c>
    </row>
    <row r="2" spans="1:13" ht="15.75" x14ac:dyDescent="0.25">
      <c r="A2" s="44" t="s">
        <v>72</v>
      </c>
    </row>
    <row r="4" spans="1:13" x14ac:dyDescent="0.25">
      <c r="A4" s="58" t="s">
        <v>76</v>
      </c>
      <c r="B4" s="58"/>
      <c r="C4" s="58"/>
      <c r="D4" s="58" t="s">
        <v>77</v>
      </c>
      <c r="E4" s="49">
        <v>484</v>
      </c>
      <c r="F4" s="49">
        <v>485</v>
      </c>
      <c r="G4" s="49">
        <v>486</v>
      </c>
      <c r="H4" s="49">
        <v>487</v>
      </c>
      <c r="I4" s="49">
        <v>488</v>
      </c>
      <c r="J4" s="49">
        <v>489</v>
      </c>
      <c r="K4" s="49">
        <v>490</v>
      </c>
      <c r="L4" s="49">
        <v>491</v>
      </c>
      <c r="M4" s="49">
        <v>492</v>
      </c>
    </row>
    <row r="5" spans="1:13" x14ac:dyDescent="0.25">
      <c r="A5" s="58"/>
      <c r="B5" s="58"/>
      <c r="C5" s="58"/>
      <c r="D5" s="58"/>
      <c r="E5" s="50" t="s">
        <v>47</v>
      </c>
      <c r="F5" s="50" t="s">
        <v>50</v>
      </c>
      <c r="G5" s="50" t="s">
        <v>52</v>
      </c>
      <c r="H5" s="50" t="s">
        <v>55</v>
      </c>
      <c r="I5" s="50" t="s">
        <v>57</v>
      </c>
      <c r="J5" s="50" t="s">
        <v>59</v>
      </c>
      <c r="K5" s="50" t="s">
        <v>61</v>
      </c>
      <c r="L5" s="50" t="s">
        <v>63</v>
      </c>
      <c r="M5" s="50" t="s">
        <v>65</v>
      </c>
    </row>
    <row r="6" spans="1:13" x14ac:dyDescent="0.25">
      <c r="A6" s="58"/>
      <c r="B6" s="58"/>
      <c r="C6" s="58"/>
      <c r="D6" s="58"/>
      <c r="E6" s="50" t="s">
        <v>48</v>
      </c>
      <c r="F6" s="50" t="s">
        <v>48</v>
      </c>
      <c r="G6" s="50" t="s">
        <v>48</v>
      </c>
      <c r="H6" s="50" t="s">
        <v>48</v>
      </c>
      <c r="I6" s="50" t="s">
        <v>53</v>
      </c>
      <c r="J6" s="50" t="s">
        <v>53</v>
      </c>
      <c r="K6" s="50" t="s">
        <v>48</v>
      </c>
      <c r="L6" s="50" t="s">
        <v>53</v>
      </c>
      <c r="M6" s="50" t="s">
        <v>48</v>
      </c>
    </row>
    <row r="7" spans="1:13" x14ac:dyDescent="0.25">
      <c r="A7" s="59">
        <v>4</v>
      </c>
      <c r="B7" s="59"/>
      <c r="C7" s="59"/>
      <c r="D7" s="70" t="s">
        <v>78</v>
      </c>
      <c r="E7" s="51">
        <f t="shared" ref="E7:M7" si="0">E8+E13+E17</f>
        <v>8656395495445</v>
      </c>
      <c r="F7" s="51">
        <f t="shared" si="0"/>
        <v>2496433196982.5601</v>
      </c>
      <c r="G7" s="51">
        <f t="shared" si="0"/>
        <v>2209655129381</v>
      </c>
      <c r="H7" s="51">
        <f t="shared" si="0"/>
        <v>2468077495354</v>
      </c>
      <c r="I7" s="51">
        <f t="shared" si="0"/>
        <v>4799673684723</v>
      </c>
      <c r="J7" s="51">
        <f t="shared" si="0"/>
        <v>1618573368773</v>
      </c>
      <c r="K7" s="51">
        <f t="shared" si="0"/>
        <v>3388541592672</v>
      </c>
      <c r="L7" s="51">
        <f t="shared" si="0"/>
        <v>1132266273590</v>
      </c>
      <c r="M7" s="51">
        <f t="shared" si="0"/>
        <v>2664158764561.2402</v>
      </c>
    </row>
    <row r="8" spans="1:13" x14ac:dyDescent="0.25">
      <c r="A8" s="60">
        <v>4</v>
      </c>
      <c r="B8" s="60">
        <v>1</v>
      </c>
      <c r="C8" s="60"/>
      <c r="D8" s="71" t="s">
        <v>79</v>
      </c>
      <c r="E8" s="52">
        <f t="shared" ref="E8:M8" si="1">SUM(E9:E12)</f>
        <v>5463156734851</v>
      </c>
      <c r="F8" s="52">
        <f t="shared" si="1"/>
        <v>304485931937.56</v>
      </c>
      <c r="G8" s="52">
        <f t="shared" si="1"/>
        <v>198750877114</v>
      </c>
      <c r="H8" s="52">
        <f t="shared" si="1"/>
        <v>590865666125</v>
      </c>
      <c r="I8" s="52">
        <f t="shared" si="1"/>
        <v>2054715995931</v>
      </c>
      <c r="J8" s="52">
        <f t="shared" si="1"/>
        <v>567671194175</v>
      </c>
      <c r="K8" s="52">
        <f t="shared" si="1"/>
        <v>1590080330000</v>
      </c>
      <c r="L8" s="52">
        <f t="shared" si="1"/>
        <v>126900900019</v>
      </c>
      <c r="M8" s="52">
        <f t="shared" si="1"/>
        <v>1346240155744.24</v>
      </c>
    </row>
    <row r="9" spans="1:13" x14ac:dyDescent="0.25">
      <c r="A9" s="72">
        <v>4</v>
      </c>
      <c r="B9" s="72">
        <v>1</v>
      </c>
      <c r="C9" s="72">
        <v>1</v>
      </c>
      <c r="D9" s="73" t="s">
        <v>80</v>
      </c>
      <c r="E9" s="53">
        <v>5215140686124</v>
      </c>
      <c r="F9" s="53">
        <v>63133114649</v>
      </c>
      <c r="G9" s="53">
        <v>33732241562</v>
      </c>
      <c r="H9" s="53">
        <v>282667949999</v>
      </c>
      <c r="I9" s="53">
        <v>1301030413072</v>
      </c>
      <c r="J9" s="53">
        <v>392555534480</v>
      </c>
      <c r="K9" s="53">
        <v>1300153101631</v>
      </c>
      <c r="L9" s="53">
        <v>91461208222</v>
      </c>
      <c r="M9" s="53">
        <v>1113036952763</v>
      </c>
    </row>
    <row r="10" spans="1:13" x14ac:dyDescent="0.25">
      <c r="A10" s="72">
        <v>4</v>
      </c>
      <c r="B10" s="72">
        <v>1</v>
      </c>
      <c r="C10" s="72">
        <v>2</v>
      </c>
      <c r="D10" s="73" t="s">
        <v>81</v>
      </c>
      <c r="E10" s="53">
        <v>72500255191</v>
      </c>
      <c r="F10" s="53">
        <v>13441124227</v>
      </c>
      <c r="G10" s="53">
        <v>72961775243</v>
      </c>
      <c r="H10" s="53">
        <v>36633074312</v>
      </c>
      <c r="I10" s="53">
        <v>161671267340</v>
      </c>
      <c r="J10" s="53">
        <v>25879404067</v>
      </c>
      <c r="K10" s="53">
        <v>69597511240</v>
      </c>
      <c r="L10" s="53">
        <v>10051354548</v>
      </c>
      <c r="M10" s="53">
        <v>86763986592</v>
      </c>
    </row>
    <row r="11" spans="1:13" x14ac:dyDescent="0.25">
      <c r="A11" s="72">
        <v>4</v>
      </c>
      <c r="B11" s="72">
        <v>1</v>
      </c>
      <c r="C11" s="72">
        <v>3</v>
      </c>
      <c r="D11" s="73" t="s">
        <v>82</v>
      </c>
      <c r="E11" s="53">
        <v>50083829359</v>
      </c>
      <c r="F11" s="53">
        <v>3134789318</v>
      </c>
      <c r="G11" s="53">
        <v>9509295803</v>
      </c>
      <c r="H11" s="53">
        <v>14835450387</v>
      </c>
      <c r="I11" s="53">
        <v>51862903163</v>
      </c>
      <c r="J11" s="53">
        <v>15164355217</v>
      </c>
      <c r="K11" s="53">
        <v>13291977231</v>
      </c>
      <c r="L11" s="53">
        <v>0</v>
      </c>
      <c r="M11" s="53">
        <v>0</v>
      </c>
    </row>
    <row r="12" spans="1:13" x14ac:dyDescent="0.25">
      <c r="A12" s="72">
        <v>4</v>
      </c>
      <c r="B12" s="72">
        <v>1</v>
      </c>
      <c r="C12" s="72">
        <v>4</v>
      </c>
      <c r="D12" s="73" t="s">
        <v>83</v>
      </c>
      <c r="E12" s="53">
        <v>125431964177</v>
      </c>
      <c r="F12" s="53">
        <v>224776903743.56</v>
      </c>
      <c r="G12" s="53">
        <v>82547564506</v>
      </c>
      <c r="H12" s="53">
        <v>256729191427</v>
      </c>
      <c r="I12" s="53">
        <v>540151412356</v>
      </c>
      <c r="J12" s="53">
        <v>134071900411</v>
      </c>
      <c r="K12" s="53">
        <v>207037739898</v>
      </c>
      <c r="L12" s="53">
        <v>25388337249</v>
      </c>
      <c r="M12" s="53">
        <v>146439216389.23999</v>
      </c>
    </row>
    <row r="13" spans="1:13" x14ac:dyDescent="0.25">
      <c r="A13" s="60">
        <v>4</v>
      </c>
      <c r="B13" s="60">
        <v>2</v>
      </c>
      <c r="C13" s="60"/>
      <c r="D13" s="71" t="s">
        <v>84</v>
      </c>
      <c r="E13" s="52">
        <f t="shared" ref="E13:M13" si="2">SUM(E14:E16)</f>
        <v>3185553940739</v>
      </c>
      <c r="F13" s="52">
        <f t="shared" si="2"/>
        <v>1620008403077</v>
      </c>
      <c r="G13" s="52">
        <f t="shared" si="2"/>
        <v>1653367105148</v>
      </c>
      <c r="H13" s="52">
        <f t="shared" si="2"/>
        <v>1419534466039</v>
      </c>
      <c r="I13" s="52">
        <f t="shared" si="2"/>
        <v>1674962669359</v>
      </c>
      <c r="J13" s="52">
        <f t="shared" si="2"/>
        <v>891105528340</v>
      </c>
      <c r="K13" s="52">
        <f t="shared" si="2"/>
        <v>1247006679649</v>
      </c>
      <c r="L13" s="52">
        <f t="shared" si="2"/>
        <v>825491157313</v>
      </c>
      <c r="M13" s="52">
        <f t="shared" si="2"/>
        <v>847221054205</v>
      </c>
    </row>
    <row r="14" spans="1:13" x14ac:dyDescent="0.25">
      <c r="A14" s="72">
        <v>4</v>
      </c>
      <c r="B14" s="72">
        <v>2</v>
      </c>
      <c r="C14" s="72">
        <v>1</v>
      </c>
      <c r="D14" s="73" t="s">
        <v>85</v>
      </c>
      <c r="E14" s="53">
        <v>493494029945</v>
      </c>
      <c r="F14" s="53">
        <v>61517219997</v>
      </c>
      <c r="G14" s="53">
        <v>57467432197</v>
      </c>
      <c r="H14" s="53">
        <v>78578837391</v>
      </c>
      <c r="I14" s="53">
        <v>161836546359</v>
      </c>
      <c r="J14" s="53">
        <v>94073355925</v>
      </c>
      <c r="K14" s="53">
        <v>194181456501</v>
      </c>
      <c r="L14" s="53">
        <v>56900405362</v>
      </c>
      <c r="M14" s="53">
        <v>147047551205</v>
      </c>
    </row>
    <row r="15" spans="1:13" x14ac:dyDescent="0.25">
      <c r="A15" s="72">
        <v>4</v>
      </c>
      <c r="B15" s="72">
        <v>2</v>
      </c>
      <c r="C15" s="72">
        <v>2</v>
      </c>
      <c r="D15" s="73" t="s">
        <v>86</v>
      </c>
      <c r="E15" s="53">
        <v>693738579794</v>
      </c>
      <c r="F15" s="53">
        <v>1100336786000</v>
      </c>
      <c r="G15" s="53">
        <v>1184990939000</v>
      </c>
      <c r="H15" s="53">
        <v>1090140139000</v>
      </c>
      <c r="I15" s="53">
        <v>1196642873000</v>
      </c>
      <c r="J15" s="53">
        <v>605983274000</v>
      </c>
      <c r="K15" s="53">
        <v>881600221000</v>
      </c>
      <c r="L15" s="53">
        <v>647985703000</v>
      </c>
      <c r="M15" s="53">
        <v>581505815000</v>
      </c>
    </row>
    <row r="16" spans="1:13" x14ac:dyDescent="0.25">
      <c r="A16" s="72">
        <v>4</v>
      </c>
      <c r="B16" s="72">
        <v>2</v>
      </c>
      <c r="C16" s="72">
        <v>3</v>
      </c>
      <c r="D16" s="73" t="s">
        <v>87</v>
      </c>
      <c r="E16" s="53">
        <v>1998321331000</v>
      </c>
      <c r="F16" s="53">
        <v>458154397080</v>
      </c>
      <c r="G16" s="53">
        <v>410908733951</v>
      </c>
      <c r="H16" s="53">
        <v>250815489648</v>
      </c>
      <c r="I16" s="53">
        <v>316483250000</v>
      </c>
      <c r="J16" s="53">
        <v>191048898415</v>
      </c>
      <c r="K16" s="53">
        <v>171225002148</v>
      </c>
      <c r="L16" s="53">
        <v>120605048951</v>
      </c>
      <c r="M16" s="53">
        <v>118667688000</v>
      </c>
    </row>
    <row r="17" spans="1:13" x14ac:dyDescent="0.25">
      <c r="A17" s="60">
        <v>4</v>
      </c>
      <c r="B17" s="60">
        <v>3</v>
      </c>
      <c r="C17" s="60"/>
      <c r="D17" s="71" t="s">
        <v>88</v>
      </c>
      <c r="E17" s="52">
        <f t="shared" ref="E17:M17" si="3">SUM(E18:E23)</f>
        <v>7684819855</v>
      </c>
      <c r="F17" s="52">
        <f t="shared" si="3"/>
        <v>571938861968</v>
      </c>
      <c r="G17" s="52">
        <f t="shared" si="3"/>
        <v>357537147119</v>
      </c>
      <c r="H17" s="52">
        <f t="shared" si="3"/>
        <v>457677363190</v>
      </c>
      <c r="I17" s="52">
        <f t="shared" si="3"/>
        <v>1069995019433</v>
      </c>
      <c r="J17" s="52">
        <f t="shared" si="3"/>
        <v>159796646258</v>
      </c>
      <c r="K17" s="52">
        <f t="shared" si="3"/>
        <v>551454583023</v>
      </c>
      <c r="L17" s="52">
        <f t="shared" si="3"/>
        <v>179874216258</v>
      </c>
      <c r="M17" s="52">
        <f t="shared" si="3"/>
        <v>470697554612</v>
      </c>
    </row>
    <row r="18" spans="1:13" x14ac:dyDescent="0.25">
      <c r="A18" s="72">
        <v>4</v>
      </c>
      <c r="B18" s="72">
        <v>3</v>
      </c>
      <c r="C18" s="72">
        <v>1</v>
      </c>
      <c r="D18" s="73" t="s">
        <v>89</v>
      </c>
      <c r="E18" s="53">
        <v>5479200000</v>
      </c>
      <c r="F18" s="53">
        <v>49917500550</v>
      </c>
      <c r="G18" s="53">
        <v>0</v>
      </c>
      <c r="H18" s="53">
        <v>5057784000</v>
      </c>
      <c r="I18" s="53">
        <v>382990259000</v>
      </c>
      <c r="J18" s="53">
        <v>0</v>
      </c>
      <c r="K18" s="53">
        <v>0</v>
      </c>
      <c r="L18" s="53">
        <v>0</v>
      </c>
      <c r="M18" s="53">
        <v>0</v>
      </c>
    </row>
    <row r="19" spans="1:13" x14ac:dyDescent="0.25">
      <c r="A19" s="72">
        <v>4</v>
      </c>
      <c r="B19" s="72">
        <v>3</v>
      </c>
      <c r="C19" s="72">
        <v>2</v>
      </c>
      <c r="D19" s="73" t="s">
        <v>90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x14ac:dyDescent="0.25">
      <c r="A20" s="63">
        <v>4</v>
      </c>
      <c r="B20" s="63">
        <v>3</v>
      </c>
      <c r="C20" s="63">
        <v>3</v>
      </c>
      <c r="D20" s="64" t="s">
        <v>91</v>
      </c>
      <c r="E20" s="54">
        <v>0</v>
      </c>
      <c r="F20" s="54">
        <v>107076351563</v>
      </c>
      <c r="G20" s="54">
        <v>103922905119</v>
      </c>
      <c r="H20" s="54">
        <v>154798033960</v>
      </c>
      <c r="I20" s="54">
        <v>479455379433</v>
      </c>
      <c r="J20" s="54">
        <v>128959174758</v>
      </c>
      <c r="K20" s="54">
        <v>510097586723</v>
      </c>
      <c r="L20" s="54">
        <v>117879356758</v>
      </c>
      <c r="M20" s="54">
        <v>461632353112</v>
      </c>
    </row>
    <row r="21" spans="1:13" x14ac:dyDescent="0.25">
      <c r="A21" s="72">
        <v>4</v>
      </c>
      <c r="B21" s="72">
        <v>3</v>
      </c>
      <c r="C21" s="72">
        <v>4</v>
      </c>
      <c r="D21" s="73" t="s">
        <v>92</v>
      </c>
      <c r="E21" s="53">
        <v>0</v>
      </c>
      <c r="F21" s="53">
        <v>249331894000</v>
      </c>
      <c r="G21" s="53">
        <v>207631522000</v>
      </c>
      <c r="H21" s="53">
        <v>206403466730</v>
      </c>
      <c r="I21" s="53">
        <v>207549381000</v>
      </c>
      <c r="J21" s="53">
        <v>5000000000</v>
      </c>
      <c r="K21" s="53">
        <v>5000000000</v>
      </c>
      <c r="L21" s="53">
        <v>0</v>
      </c>
      <c r="M21" s="53">
        <v>0</v>
      </c>
    </row>
    <row r="22" spans="1:13" x14ac:dyDescent="0.25">
      <c r="A22" s="65">
        <v>4</v>
      </c>
      <c r="B22" s="65">
        <v>3</v>
      </c>
      <c r="C22" s="65">
        <v>5</v>
      </c>
      <c r="D22" s="66" t="s">
        <v>93</v>
      </c>
      <c r="E22" s="55">
        <v>0</v>
      </c>
      <c r="F22" s="55">
        <v>165610738180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x14ac:dyDescent="0.25">
      <c r="A23" s="72">
        <v>4</v>
      </c>
      <c r="B23" s="72">
        <v>3</v>
      </c>
      <c r="C23" s="72">
        <v>6</v>
      </c>
      <c r="D23" s="73" t="s">
        <v>94</v>
      </c>
      <c r="E23" s="53">
        <v>2205619855</v>
      </c>
      <c r="F23" s="53">
        <v>2377675</v>
      </c>
      <c r="G23" s="53">
        <v>45982720000</v>
      </c>
      <c r="H23" s="53">
        <v>91418078500</v>
      </c>
      <c r="I23" s="53">
        <v>0</v>
      </c>
      <c r="J23" s="53">
        <v>25837471500</v>
      </c>
      <c r="K23" s="53">
        <v>36356996300</v>
      </c>
      <c r="L23" s="53">
        <v>61994859500</v>
      </c>
      <c r="M23" s="53">
        <v>9065201500</v>
      </c>
    </row>
    <row r="24" spans="1:13" x14ac:dyDescent="0.25">
      <c r="A24" s="59">
        <v>5</v>
      </c>
      <c r="B24" s="59"/>
      <c r="C24" s="59"/>
      <c r="D24" s="70" t="s">
        <v>95</v>
      </c>
      <c r="E24" s="51">
        <f t="shared" ref="E24:M24" si="4">E25+E34</f>
        <v>8925813442214</v>
      </c>
      <c r="F24" s="51">
        <f t="shared" si="4"/>
        <v>2434575832323.8701</v>
      </c>
      <c r="G24" s="51">
        <f t="shared" si="4"/>
        <v>2215360536782.6099</v>
      </c>
      <c r="H24" s="51">
        <f t="shared" si="4"/>
        <v>2543616888641</v>
      </c>
      <c r="I24" s="51">
        <f t="shared" si="4"/>
        <v>4535329446273</v>
      </c>
      <c r="J24" s="51">
        <f t="shared" si="4"/>
        <v>1613348915237</v>
      </c>
      <c r="K24" s="51">
        <f t="shared" si="4"/>
        <v>3697410215147</v>
      </c>
      <c r="L24" s="51">
        <f t="shared" si="4"/>
        <v>1129841327429</v>
      </c>
      <c r="M24" s="51">
        <f t="shared" si="4"/>
        <v>2888885248322</v>
      </c>
    </row>
    <row r="25" spans="1:13" x14ac:dyDescent="0.25">
      <c r="A25" s="60">
        <v>5</v>
      </c>
      <c r="B25" s="60">
        <v>1</v>
      </c>
      <c r="C25" s="60"/>
      <c r="D25" s="71" t="s">
        <v>96</v>
      </c>
      <c r="E25" s="52">
        <f t="shared" ref="E25:M25" si="5">SUM(E26:E33)</f>
        <v>5836390493862</v>
      </c>
      <c r="F25" s="52">
        <f t="shared" si="5"/>
        <v>1413169480707</v>
      </c>
      <c r="G25" s="52">
        <f t="shared" si="5"/>
        <v>1455372150520</v>
      </c>
      <c r="H25" s="52">
        <f t="shared" si="5"/>
        <v>1479266335892</v>
      </c>
      <c r="I25" s="52">
        <f t="shared" si="5"/>
        <v>1684422408631</v>
      </c>
      <c r="J25" s="52">
        <f t="shared" si="5"/>
        <v>623707065673</v>
      </c>
      <c r="K25" s="52">
        <f t="shared" si="5"/>
        <v>1448246020906</v>
      </c>
      <c r="L25" s="52">
        <f t="shared" si="5"/>
        <v>558100287548</v>
      </c>
      <c r="M25" s="52">
        <f t="shared" si="5"/>
        <v>1037949301159</v>
      </c>
    </row>
    <row r="26" spans="1:13" x14ac:dyDescent="0.25">
      <c r="A26" s="72">
        <v>5</v>
      </c>
      <c r="B26" s="72">
        <v>1</v>
      </c>
      <c r="C26" s="72">
        <v>1</v>
      </c>
      <c r="D26" s="73" t="s">
        <v>97</v>
      </c>
      <c r="E26" s="53">
        <v>594805445016</v>
      </c>
      <c r="F26" s="53">
        <v>1033784798736</v>
      </c>
      <c r="G26" s="53">
        <v>1092925766219</v>
      </c>
      <c r="H26" s="53">
        <v>1107256120910</v>
      </c>
      <c r="I26" s="53">
        <v>1315932814660</v>
      </c>
      <c r="J26" s="53">
        <v>562542138937</v>
      </c>
      <c r="K26" s="53">
        <v>1417536619122</v>
      </c>
      <c r="L26" s="53">
        <v>528632460980</v>
      </c>
      <c r="M26" s="53">
        <v>963992579573</v>
      </c>
    </row>
    <row r="27" spans="1:13" x14ac:dyDescent="0.25">
      <c r="A27" s="72">
        <v>5</v>
      </c>
      <c r="B27" s="72">
        <v>1</v>
      </c>
      <c r="C27" s="72">
        <v>2</v>
      </c>
      <c r="D27" s="73" t="s">
        <v>98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x14ac:dyDescent="0.25">
      <c r="A28" s="72">
        <v>5</v>
      </c>
      <c r="B28" s="72">
        <v>1</v>
      </c>
      <c r="C28" s="72">
        <v>3</v>
      </c>
      <c r="D28" s="73" t="s">
        <v>99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73484185004</v>
      </c>
    </row>
    <row r="29" spans="1:13" x14ac:dyDescent="0.25">
      <c r="A29" s="72">
        <v>5</v>
      </c>
      <c r="B29" s="72">
        <v>1</v>
      </c>
      <c r="C29" s="72">
        <v>4</v>
      </c>
      <c r="D29" s="73" t="s">
        <v>100</v>
      </c>
      <c r="E29" s="53">
        <v>2493536667187</v>
      </c>
      <c r="F29" s="53">
        <v>30177557000</v>
      </c>
      <c r="G29" s="53">
        <v>20012232350</v>
      </c>
      <c r="H29" s="53">
        <v>21664850000</v>
      </c>
      <c r="I29" s="53">
        <v>70339132724</v>
      </c>
      <c r="J29" s="53">
        <v>47425942240</v>
      </c>
      <c r="K29" s="53">
        <v>26231710500</v>
      </c>
      <c r="L29" s="53">
        <v>26915800000</v>
      </c>
      <c r="M29" s="53">
        <v>0</v>
      </c>
    </row>
    <row r="30" spans="1:13" x14ac:dyDescent="0.25">
      <c r="A30" s="72">
        <v>5</v>
      </c>
      <c r="B30" s="72">
        <v>1</v>
      </c>
      <c r="C30" s="72">
        <v>5</v>
      </c>
      <c r="D30" s="73" t="s">
        <v>101</v>
      </c>
      <c r="E30" s="53">
        <v>131544392635</v>
      </c>
      <c r="F30" s="53">
        <v>7770520699</v>
      </c>
      <c r="G30" s="53">
        <v>1400000000</v>
      </c>
      <c r="H30" s="53">
        <v>1515100000</v>
      </c>
      <c r="I30" s="53">
        <v>25552292400</v>
      </c>
      <c r="J30" s="53">
        <v>12975088000</v>
      </c>
      <c r="K30" s="53">
        <v>0</v>
      </c>
      <c r="L30" s="53">
        <v>2552026568</v>
      </c>
      <c r="M30" s="53">
        <v>0</v>
      </c>
    </row>
    <row r="31" spans="1:13" x14ac:dyDescent="0.25">
      <c r="A31" s="63">
        <v>5</v>
      </c>
      <c r="B31" s="63">
        <v>1</v>
      </c>
      <c r="C31" s="63">
        <v>6</v>
      </c>
      <c r="D31" s="64" t="s">
        <v>102</v>
      </c>
      <c r="E31" s="54">
        <v>2063821141426</v>
      </c>
      <c r="F31" s="54">
        <v>6001018324</v>
      </c>
      <c r="G31" s="54">
        <v>10933519785</v>
      </c>
      <c r="H31" s="54">
        <v>31329208668</v>
      </c>
      <c r="I31" s="54">
        <v>45841341487</v>
      </c>
      <c r="J31" s="54">
        <v>0</v>
      </c>
      <c r="K31" s="54">
        <v>0</v>
      </c>
      <c r="L31" s="54">
        <v>0</v>
      </c>
      <c r="M31" s="54">
        <v>0</v>
      </c>
    </row>
    <row r="32" spans="1:13" x14ac:dyDescent="0.25">
      <c r="A32" s="65">
        <v>5</v>
      </c>
      <c r="B32" s="65">
        <v>1</v>
      </c>
      <c r="C32" s="65">
        <v>7</v>
      </c>
      <c r="D32" s="66" t="s">
        <v>103</v>
      </c>
      <c r="E32" s="55">
        <v>552584087998</v>
      </c>
      <c r="F32" s="55">
        <v>332851247448</v>
      </c>
      <c r="G32" s="55">
        <v>330100632166</v>
      </c>
      <c r="H32" s="55">
        <v>316873927964</v>
      </c>
      <c r="I32" s="55">
        <v>225291256389</v>
      </c>
      <c r="J32" s="55">
        <v>763896496</v>
      </c>
      <c r="K32" s="55">
        <v>1546722024</v>
      </c>
      <c r="L32" s="55">
        <v>0</v>
      </c>
      <c r="M32" s="55">
        <v>315083834</v>
      </c>
    </row>
    <row r="33" spans="1:13" x14ac:dyDescent="0.25">
      <c r="A33" s="72">
        <v>5</v>
      </c>
      <c r="B33" s="72">
        <v>1</v>
      </c>
      <c r="C33" s="72">
        <v>8</v>
      </c>
      <c r="D33" s="73" t="s">
        <v>104</v>
      </c>
      <c r="E33" s="53">
        <v>98759600</v>
      </c>
      <c r="F33" s="53">
        <v>2584338500</v>
      </c>
      <c r="G33" s="53">
        <v>0</v>
      </c>
      <c r="H33" s="53">
        <v>627128350</v>
      </c>
      <c r="I33" s="53">
        <v>1465570971</v>
      </c>
      <c r="J33" s="53">
        <v>0</v>
      </c>
      <c r="K33" s="53">
        <v>2930969260</v>
      </c>
      <c r="L33" s="53">
        <v>0</v>
      </c>
      <c r="M33" s="53">
        <v>157452748</v>
      </c>
    </row>
    <row r="34" spans="1:13" x14ac:dyDescent="0.25">
      <c r="A34" s="60">
        <v>5</v>
      </c>
      <c r="B34" s="60">
        <v>2</v>
      </c>
      <c r="C34" s="60"/>
      <c r="D34" s="71" t="s">
        <v>105</v>
      </c>
      <c r="E34" s="52">
        <f t="shared" ref="E34:M34" si="6">SUM(E35:E37)</f>
        <v>3089422948352</v>
      </c>
      <c r="F34" s="52">
        <f t="shared" si="6"/>
        <v>1021406351616.8701</v>
      </c>
      <c r="G34" s="52">
        <f t="shared" si="6"/>
        <v>759988386262.60999</v>
      </c>
      <c r="H34" s="52">
        <f t="shared" si="6"/>
        <v>1064350552749</v>
      </c>
      <c r="I34" s="52">
        <f t="shared" si="6"/>
        <v>2850907037642</v>
      </c>
      <c r="J34" s="52">
        <f t="shared" si="6"/>
        <v>989641849564</v>
      </c>
      <c r="K34" s="52">
        <f t="shared" si="6"/>
        <v>2249164194241</v>
      </c>
      <c r="L34" s="52">
        <f t="shared" si="6"/>
        <v>571741039881</v>
      </c>
      <c r="M34" s="52">
        <f t="shared" si="6"/>
        <v>1850935947163</v>
      </c>
    </row>
    <row r="35" spans="1:13" x14ac:dyDescent="0.25">
      <c r="A35" s="72">
        <v>5</v>
      </c>
      <c r="B35" s="72">
        <v>2</v>
      </c>
      <c r="C35" s="72">
        <v>1</v>
      </c>
      <c r="D35" s="73" t="s">
        <v>97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</row>
    <row r="36" spans="1:13" x14ac:dyDescent="0.25">
      <c r="A36" s="72">
        <v>5</v>
      </c>
      <c r="B36" s="72">
        <v>2</v>
      </c>
      <c r="C36" s="72">
        <v>2</v>
      </c>
      <c r="D36" s="73" t="s">
        <v>106</v>
      </c>
      <c r="E36" s="53">
        <v>1755289364993</v>
      </c>
      <c r="F36" s="53">
        <v>479957838833.84003</v>
      </c>
      <c r="G36" s="53">
        <v>390683452426</v>
      </c>
      <c r="H36" s="53">
        <v>647065434460</v>
      </c>
      <c r="I36" s="53">
        <v>1440530316685</v>
      </c>
      <c r="J36" s="53">
        <v>527990655661</v>
      </c>
      <c r="K36" s="53">
        <v>1315240510673.5</v>
      </c>
      <c r="L36" s="53">
        <v>401907613399</v>
      </c>
      <c r="M36" s="53">
        <v>801613778865</v>
      </c>
    </row>
    <row r="37" spans="1:13" x14ac:dyDescent="0.25">
      <c r="A37" s="72">
        <v>5</v>
      </c>
      <c r="B37" s="72">
        <v>2</v>
      </c>
      <c r="C37" s="72">
        <v>3</v>
      </c>
      <c r="D37" s="73" t="s">
        <v>107</v>
      </c>
      <c r="E37" s="53">
        <v>1334133583359</v>
      </c>
      <c r="F37" s="53">
        <v>541448512783.03003</v>
      </c>
      <c r="G37" s="53">
        <v>369304933836.60999</v>
      </c>
      <c r="H37" s="53">
        <v>417285118289</v>
      </c>
      <c r="I37" s="53">
        <v>1410376720957</v>
      </c>
      <c r="J37" s="53">
        <v>461651193903</v>
      </c>
      <c r="K37" s="53">
        <v>933923683567.5</v>
      </c>
      <c r="L37" s="53">
        <v>169833426482</v>
      </c>
      <c r="M37" s="53">
        <v>1049322168298</v>
      </c>
    </row>
    <row r="38" spans="1:13" x14ac:dyDescent="0.25">
      <c r="A38" s="67"/>
      <c r="B38" s="67"/>
      <c r="C38" s="67"/>
      <c r="D38" s="68" t="s">
        <v>108</v>
      </c>
      <c r="E38" s="56">
        <f t="shared" ref="E38:M38" si="7">E7-E24</f>
        <v>-269417946769</v>
      </c>
      <c r="F38" s="56">
        <f t="shared" si="7"/>
        <v>61857364658.689941</v>
      </c>
      <c r="G38" s="56">
        <f t="shared" si="7"/>
        <v>-5705407401.6098633</v>
      </c>
      <c r="H38" s="56">
        <f t="shared" si="7"/>
        <v>-75539393287</v>
      </c>
      <c r="I38" s="56">
        <f t="shared" si="7"/>
        <v>264344238450</v>
      </c>
      <c r="J38" s="56">
        <f t="shared" si="7"/>
        <v>5224453536</v>
      </c>
      <c r="K38" s="56">
        <f t="shared" si="7"/>
        <v>-308868622475</v>
      </c>
      <c r="L38" s="56">
        <f t="shared" si="7"/>
        <v>2424946161</v>
      </c>
      <c r="M38" s="56">
        <f t="shared" si="7"/>
        <v>-224726483760.75977</v>
      </c>
    </row>
    <row r="39" spans="1:13" x14ac:dyDescent="0.25">
      <c r="A39" s="59">
        <v>6</v>
      </c>
      <c r="B39" s="59"/>
      <c r="C39" s="59"/>
      <c r="D39" s="70" t="s">
        <v>109</v>
      </c>
      <c r="E39" s="51">
        <f t="shared" ref="E39:M39" si="8">E40-E48</f>
        <v>828574818588</v>
      </c>
      <c r="F39" s="51">
        <f t="shared" si="8"/>
        <v>208783460740.53</v>
      </c>
      <c r="G39" s="51">
        <f t="shared" si="8"/>
        <v>288333857839.45001</v>
      </c>
      <c r="H39" s="51">
        <f t="shared" si="8"/>
        <v>436411337538</v>
      </c>
      <c r="I39" s="51">
        <f t="shared" si="8"/>
        <v>617390363808</v>
      </c>
      <c r="J39" s="51">
        <f t="shared" si="8"/>
        <v>208061757966</v>
      </c>
      <c r="K39" s="51">
        <f t="shared" si="8"/>
        <v>1171968498299</v>
      </c>
      <c r="L39" s="51">
        <f t="shared" si="8"/>
        <v>182604193504</v>
      </c>
      <c r="M39" s="51">
        <f t="shared" si="8"/>
        <v>735696221619</v>
      </c>
    </row>
    <row r="40" spans="1:13" x14ac:dyDescent="0.25">
      <c r="A40" s="60">
        <v>6</v>
      </c>
      <c r="B40" s="60">
        <v>1</v>
      </c>
      <c r="C40" s="60"/>
      <c r="D40" s="71" t="s">
        <v>110</v>
      </c>
      <c r="E40" s="52">
        <f t="shared" ref="E40:M40" si="9">SUM(E41:E47)</f>
        <v>1130074818588</v>
      </c>
      <c r="F40" s="52">
        <f t="shared" si="9"/>
        <v>262990961290.53</v>
      </c>
      <c r="G40" s="52">
        <f t="shared" si="9"/>
        <v>288333857839.45001</v>
      </c>
      <c r="H40" s="52">
        <f t="shared" si="9"/>
        <v>445811337538</v>
      </c>
      <c r="I40" s="52">
        <f t="shared" si="9"/>
        <v>913344215629</v>
      </c>
      <c r="J40" s="52">
        <f t="shared" si="9"/>
        <v>311572637566</v>
      </c>
      <c r="K40" s="52">
        <f t="shared" si="9"/>
        <v>1171968498299</v>
      </c>
      <c r="L40" s="52">
        <f t="shared" si="9"/>
        <v>182604193504</v>
      </c>
      <c r="M40" s="52">
        <f t="shared" si="9"/>
        <v>735696221619</v>
      </c>
    </row>
    <row r="41" spans="1:13" x14ac:dyDescent="0.25">
      <c r="A41" s="72">
        <v>6</v>
      </c>
      <c r="B41" s="72">
        <v>1</v>
      </c>
      <c r="C41" s="72">
        <v>1</v>
      </c>
      <c r="D41" s="73" t="s">
        <v>111</v>
      </c>
      <c r="E41" s="53">
        <v>1130074818588</v>
      </c>
      <c r="F41" s="53">
        <v>262990961290.53</v>
      </c>
      <c r="G41" s="53">
        <v>288333857839.45001</v>
      </c>
      <c r="H41" s="53">
        <v>445811337538</v>
      </c>
      <c r="I41" s="53">
        <v>913344215629</v>
      </c>
      <c r="J41" s="53">
        <v>311572637566</v>
      </c>
      <c r="K41" s="53">
        <v>1171968498299</v>
      </c>
      <c r="L41" s="53">
        <v>182604193504</v>
      </c>
      <c r="M41" s="53">
        <v>735696221619</v>
      </c>
    </row>
    <row r="42" spans="1:13" x14ac:dyDescent="0.25">
      <c r="A42" s="72">
        <v>6</v>
      </c>
      <c r="B42" s="72">
        <v>1</v>
      </c>
      <c r="C42" s="72">
        <v>2</v>
      </c>
      <c r="D42" s="73" t="s">
        <v>112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</row>
    <row r="43" spans="1:13" x14ac:dyDescent="0.25">
      <c r="A43" s="72">
        <v>6</v>
      </c>
      <c r="B43" s="72">
        <v>1</v>
      </c>
      <c r="C43" s="72">
        <v>3</v>
      </c>
      <c r="D43" s="73" t="s">
        <v>113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5">
      <c r="A44" s="72">
        <v>6</v>
      </c>
      <c r="B44" s="72">
        <v>1</v>
      </c>
      <c r="C44" s="72">
        <v>4</v>
      </c>
      <c r="D44" s="73" t="s">
        <v>114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5">
      <c r="A45" s="72">
        <v>6</v>
      </c>
      <c r="B45" s="72">
        <v>1</v>
      </c>
      <c r="C45" s="72">
        <v>5</v>
      </c>
      <c r="D45" s="73" t="s">
        <v>115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x14ac:dyDescent="0.25">
      <c r="A46" s="72">
        <v>6</v>
      </c>
      <c r="B46" s="72">
        <v>1</v>
      </c>
      <c r="C46" s="72">
        <v>6</v>
      </c>
      <c r="D46" s="73" t="s">
        <v>116</v>
      </c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72">
        <v>6</v>
      </c>
      <c r="B47" s="72">
        <v>1</v>
      </c>
      <c r="C47" s="72">
        <v>7</v>
      </c>
      <c r="D47" s="73" t="s">
        <v>117</v>
      </c>
      <c r="E47" s="53"/>
      <c r="F47" s="53"/>
      <c r="G47" s="53"/>
      <c r="H47" s="53"/>
      <c r="I47" s="53"/>
      <c r="J47" s="53"/>
      <c r="K47" s="53"/>
      <c r="L47" s="53"/>
      <c r="M47" s="53"/>
    </row>
    <row r="48" spans="1:13" x14ac:dyDescent="0.25">
      <c r="A48" s="60">
        <v>6</v>
      </c>
      <c r="B48" s="60">
        <v>2</v>
      </c>
      <c r="C48" s="60"/>
      <c r="D48" s="71" t="s">
        <v>118</v>
      </c>
      <c r="E48" s="52">
        <f t="shared" ref="E48:M48" si="10">SUM(E49:E55)</f>
        <v>301500000000</v>
      </c>
      <c r="F48" s="52">
        <f t="shared" si="10"/>
        <v>54207500550</v>
      </c>
      <c r="G48" s="52">
        <f t="shared" si="10"/>
        <v>0</v>
      </c>
      <c r="H48" s="52">
        <f t="shared" si="10"/>
        <v>9400000000</v>
      </c>
      <c r="I48" s="52">
        <f t="shared" si="10"/>
        <v>295953851821</v>
      </c>
      <c r="J48" s="52">
        <f t="shared" si="10"/>
        <v>103510879600</v>
      </c>
      <c r="K48" s="52">
        <f t="shared" si="10"/>
        <v>0</v>
      </c>
      <c r="L48" s="52">
        <f t="shared" si="10"/>
        <v>0</v>
      </c>
      <c r="M48" s="52">
        <f t="shared" si="10"/>
        <v>0</v>
      </c>
    </row>
    <row r="49" spans="1:13" x14ac:dyDescent="0.25">
      <c r="A49" s="72">
        <v>6</v>
      </c>
      <c r="B49" s="72">
        <v>2</v>
      </c>
      <c r="C49" s="72">
        <v>1</v>
      </c>
      <c r="D49" s="73" t="s">
        <v>119</v>
      </c>
      <c r="E49" s="53">
        <v>0</v>
      </c>
      <c r="F49" s="53">
        <v>15000000000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</row>
    <row r="50" spans="1:13" x14ac:dyDescent="0.25">
      <c r="A50" s="72">
        <v>6</v>
      </c>
      <c r="B50" s="72">
        <v>2</v>
      </c>
      <c r="C50" s="72">
        <v>2</v>
      </c>
      <c r="D50" s="73" t="s">
        <v>120</v>
      </c>
      <c r="E50" s="53">
        <v>301500000000</v>
      </c>
      <c r="F50" s="53">
        <v>39207500550</v>
      </c>
      <c r="G50" s="53">
        <v>0</v>
      </c>
      <c r="H50" s="53">
        <v>9400000000</v>
      </c>
      <c r="I50" s="53">
        <v>280312004000</v>
      </c>
      <c r="J50" s="53">
        <v>103510879600</v>
      </c>
      <c r="K50" s="53">
        <v>0</v>
      </c>
      <c r="L50" s="53">
        <v>0</v>
      </c>
      <c r="M50" s="53">
        <v>0</v>
      </c>
    </row>
    <row r="51" spans="1:13" x14ac:dyDescent="0.25">
      <c r="A51" s="72">
        <v>6</v>
      </c>
      <c r="B51" s="72">
        <v>2</v>
      </c>
      <c r="C51" s="72">
        <v>3</v>
      </c>
      <c r="D51" s="73" t="s">
        <v>121</v>
      </c>
      <c r="E51" s="53">
        <v>0</v>
      </c>
      <c r="F51" s="53">
        <v>0</v>
      </c>
      <c r="G51" s="53">
        <v>0</v>
      </c>
      <c r="H51" s="53">
        <v>0</v>
      </c>
      <c r="I51" s="53">
        <v>641847821</v>
      </c>
      <c r="J51" s="53">
        <v>0</v>
      </c>
      <c r="K51" s="53">
        <v>0</v>
      </c>
      <c r="L51" s="53">
        <v>0</v>
      </c>
      <c r="M51" s="53">
        <v>0</v>
      </c>
    </row>
    <row r="52" spans="1:13" x14ac:dyDescent="0.25">
      <c r="A52" s="72">
        <v>6</v>
      </c>
      <c r="B52" s="72">
        <v>2</v>
      </c>
      <c r="C52" s="72">
        <v>4</v>
      </c>
      <c r="D52" s="73" t="s">
        <v>122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</row>
    <row r="53" spans="1:13" x14ac:dyDescent="0.25">
      <c r="A53" s="72">
        <v>6</v>
      </c>
      <c r="B53" s="72">
        <v>2</v>
      </c>
      <c r="C53" s="72">
        <v>5</v>
      </c>
      <c r="D53" s="73" t="s">
        <v>123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</row>
    <row r="54" spans="1:13" x14ac:dyDescent="0.25">
      <c r="A54" s="72">
        <v>6</v>
      </c>
      <c r="B54" s="72">
        <v>2</v>
      </c>
      <c r="C54" s="72">
        <v>6</v>
      </c>
      <c r="D54" s="73" t="s">
        <v>124</v>
      </c>
      <c r="E54" s="53">
        <v>0</v>
      </c>
      <c r="F54" s="53">
        <v>0</v>
      </c>
      <c r="G54" s="53">
        <v>0</v>
      </c>
      <c r="H54" s="53">
        <v>0</v>
      </c>
      <c r="I54" s="53">
        <v>15000000000</v>
      </c>
      <c r="J54" s="53">
        <v>0</v>
      </c>
      <c r="K54" s="53">
        <v>0</v>
      </c>
      <c r="L54" s="53">
        <v>0</v>
      </c>
      <c r="M54" s="53">
        <v>0</v>
      </c>
    </row>
    <row r="55" spans="1:13" x14ac:dyDescent="0.25">
      <c r="A55" s="72">
        <v>6</v>
      </c>
      <c r="B55" s="72">
        <v>2</v>
      </c>
      <c r="C55" s="72">
        <v>7</v>
      </c>
      <c r="D55" s="73" t="s">
        <v>125</v>
      </c>
      <c r="E55" s="53"/>
      <c r="F55" s="53"/>
      <c r="G55" s="53"/>
      <c r="H55" s="53"/>
      <c r="I55" s="53"/>
      <c r="J55" s="53"/>
      <c r="K55" s="53"/>
      <c r="L55" s="53"/>
      <c r="M55" s="53"/>
    </row>
    <row r="56" spans="1:13" x14ac:dyDescent="0.25">
      <c r="A56" s="67"/>
      <c r="B56" s="67"/>
      <c r="C56" s="67"/>
      <c r="D56" s="68" t="s">
        <v>126</v>
      </c>
      <c r="E56" s="56">
        <f t="shared" ref="E56:M56" si="11">E38+E39</f>
        <v>559156871819</v>
      </c>
      <c r="F56" s="56">
        <f t="shared" si="11"/>
        <v>270640825399.21994</v>
      </c>
      <c r="G56" s="56">
        <f t="shared" si="11"/>
        <v>282628450437.84015</v>
      </c>
      <c r="H56" s="56">
        <f t="shared" si="11"/>
        <v>360871944251</v>
      </c>
      <c r="I56" s="56">
        <f t="shared" si="11"/>
        <v>881734602258</v>
      </c>
      <c r="J56" s="56">
        <f t="shared" si="11"/>
        <v>213286211502</v>
      </c>
      <c r="K56" s="56">
        <f t="shared" si="11"/>
        <v>863099875824</v>
      </c>
      <c r="L56" s="56">
        <f t="shared" si="11"/>
        <v>185029139665</v>
      </c>
      <c r="M56" s="56">
        <f t="shared" si="11"/>
        <v>510969737858.24023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FF1E-6C40-4C3A-88E0-D63CF65D4BC3}">
  <dimension ref="A1:M56"/>
  <sheetViews>
    <sheetView workbookViewId="0">
      <selection activeCell="A3" sqref="A3:XFD3"/>
    </sheetView>
  </sheetViews>
  <sheetFormatPr defaultRowHeight="15" x14ac:dyDescent="0.25"/>
  <cols>
    <col min="1" max="3" width="5.7109375" customWidth="1"/>
    <col min="4" max="4" width="46.7109375" customWidth="1"/>
    <col min="5" max="12" width="18" bestFit="1" customWidth="1"/>
    <col min="13" max="13" width="22" bestFit="1" customWidth="1"/>
  </cols>
  <sheetData>
    <row r="1" spans="1:13" ht="18" x14ac:dyDescent="0.25">
      <c r="A1" s="43" t="s">
        <v>127</v>
      </c>
    </row>
    <row r="2" spans="1:13" ht="15.75" x14ac:dyDescent="0.25">
      <c r="A2" s="44" t="s">
        <v>73</v>
      </c>
    </row>
    <row r="4" spans="1:13" x14ac:dyDescent="0.25">
      <c r="A4" s="58" t="s">
        <v>76</v>
      </c>
      <c r="B4" s="58"/>
      <c r="C4" s="58"/>
      <c r="D4" s="58" t="s">
        <v>77</v>
      </c>
      <c r="E4" s="49">
        <v>484</v>
      </c>
      <c r="F4" s="49">
        <v>485</v>
      </c>
      <c r="G4" s="49">
        <v>486</v>
      </c>
      <c r="H4" s="49">
        <v>487</v>
      </c>
      <c r="I4" s="49">
        <v>488</v>
      </c>
      <c r="J4" s="49">
        <v>489</v>
      </c>
      <c r="K4" s="49">
        <v>490</v>
      </c>
      <c r="L4" s="49">
        <v>491</v>
      </c>
      <c r="M4" s="49">
        <v>492</v>
      </c>
    </row>
    <row r="5" spans="1:13" x14ac:dyDescent="0.25">
      <c r="A5" s="58"/>
      <c r="B5" s="58"/>
      <c r="C5" s="58"/>
      <c r="D5" s="58"/>
      <c r="E5" s="50" t="s">
        <v>47</v>
      </c>
      <c r="F5" s="50" t="s">
        <v>50</v>
      </c>
      <c r="G5" s="50" t="s">
        <v>52</v>
      </c>
      <c r="H5" s="50" t="s">
        <v>55</v>
      </c>
      <c r="I5" s="50" t="s">
        <v>57</v>
      </c>
      <c r="J5" s="50" t="s">
        <v>59</v>
      </c>
      <c r="K5" s="50" t="s">
        <v>61</v>
      </c>
      <c r="L5" s="50" t="s">
        <v>63</v>
      </c>
      <c r="M5" s="50" t="s">
        <v>65</v>
      </c>
    </row>
    <row r="6" spans="1:13" x14ac:dyDescent="0.25">
      <c r="A6" s="58"/>
      <c r="B6" s="58"/>
      <c r="C6" s="58"/>
      <c r="D6" s="58"/>
      <c r="E6" s="50" t="s">
        <v>48</v>
      </c>
      <c r="F6" s="50" t="s">
        <v>48</v>
      </c>
      <c r="G6" s="50" t="s">
        <v>48</v>
      </c>
      <c r="H6" s="50" t="s">
        <v>53</v>
      </c>
      <c r="I6" s="50" t="s">
        <v>53</v>
      </c>
      <c r="J6" s="50" t="s">
        <v>53</v>
      </c>
      <c r="K6" s="50" t="s">
        <v>48</v>
      </c>
      <c r="L6" s="50" t="s">
        <v>48</v>
      </c>
      <c r="M6" s="50" t="s">
        <v>48</v>
      </c>
    </row>
    <row r="7" spans="1:13" x14ac:dyDescent="0.25">
      <c r="A7" s="59">
        <v>4</v>
      </c>
      <c r="B7" s="59"/>
      <c r="C7" s="59"/>
      <c r="D7" s="70" t="s">
        <v>78</v>
      </c>
      <c r="E7" s="51">
        <f t="shared" ref="E7:M7" si="0">E8+E13+E17</f>
        <v>7328220769427</v>
      </c>
      <c r="F7" s="51">
        <f t="shared" si="0"/>
        <v>2237617202823.2402</v>
      </c>
      <c r="G7" s="51">
        <f t="shared" si="0"/>
        <v>2053864858795</v>
      </c>
      <c r="H7" s="51">
        <f t="shared" si="0"/>
        <v>2304837741509</v>
      </c>
      <c r="I7" s="51">
        <f t="shared" si="0"/>
        <v>4229034302499</v>
      </c>
      <c r="J7" s="51">
        <f t="shared" si="0"/>
        <v>1409261799808</v>
      </c>
      <c r="K7" s="51">
        <f t="shared" si="0"/>
        <v>3379623327247</v>
      </c>
      <c r="L7" s="51">
        <f t="shared" si="0"/>
        <v>1105658800589</v>
      </c>
      <c r="M7" s="51">
        <f t="shared" si="0"/>
        <v>2602412225495.25</v>
      </c>
    </row>
    <row r="8" spans="1:13" x14ac:dyDescent="0.25">
      <c r="A8" s="60">
        <v>4</v>
      </c>
      <c r="B8" s="60">
        <v>1</v>
      </c>
      <c r="C8" s="60"/>
      <c r="D8" s="71" t="s">
        <v>79</v>
      </c>
      <c r="E8" s="52">
        <f t="shared" ref="E8:M8" si="1">SUM(E9:E12)</f>
        <v>4972737619281</v>
      </c>
      <c r="F8" s="52">
        <f t="shared" si="1"/>
        <v>301542032432.23999</v>
      </c>
      <c r="G8" s="52">
        <f t="shared" si="1"/>
        <v>163921272579</v>
      </c>
      <c r="H8" s="52">
        <f t="shared" si="1"/>
        <v>579605446965</v>
      </c>
      <c r="I8" s="52">
        <f t="shared" si="1"/>
        <v>1851195176763</v>
      </c>
      <c r="J8" s="52">
        <f t="shared" si="1"/>
        <v>579585574661</v>
      </c>
      <c r="K8" s="52">
        <f t="shared" si="1"/>
        <v>1471944383908</v>
      </c>
      <c r="L8" s="52">
        <f t="shared" si="1"/>
        <v>111062806774</v>
      </c>
      <c r="M8" s="52">
        <f t="shared" si="1"/>
        <v>1228393889612.25</v>
      </c>
    </row>
    <row r="9" spans="1:13" x14ac:dyDescent="0.25">
      <c r="A9" s="72">
        <v>4</v>
      </c>
      <c r="B9" s="72">
        <v>1</v>
      </c>
      <c r="C9" s="72">
        <v>1</v>
      </c>
      <c r="D9" s="73" t="s">
        <v>80</v>
      </c>
      <c r="E9" s="53">
        <v>4686574137486</v>
      </c>
      <c r="F9" s="53">
        <v>55820656720</v>
      </c>
      <c r="G9" s="53">
        <v>30005466185</v>
      </c>
      <c r="H9" s="53">
        <v>295713824970</v>
      </c>
      <c r="I9" s="53">
        <v>1162520779157</v>
      </c>
      <c r="J9" s="53">
        <v>412600922492</v>
      </c>
      <c r="K9" s="53">
        <v>1172766885076</v>
      </c>
      <c r="L9" s="53">
        <v>76019640712</v>
      </c>
      <c r="M9" s="53">
        <v>1034126332574</v>
      </c>
    </row>
    <row r="10" spans="1:13" x14ac:dyDescent="0.25">
      <c r="A10" s="72">
        <v>4</v>
      </c>
      <c r="B10" s="72">
        <v>1</v>
      </c>
      <c r="C10" s="72">
        <v>2</v>
      </c>
      <c r="D10" s="73" t="s">
        <v>81</v>
      </c>
      <c r="E10" s="53">
        <v>47693913039</v>
      </c>
      <c r="F10" s="53">
        <v>162923495725</v>
      </c>
      <c r="G10" s="53">
        <v>54340270529</v>
      </c>
      <c r="H10" s="53">
        <v>36720676131</v>
      </c>
      <c r="I10" s="53">
        <v>116172380833</v>
      </c>
      <c r="J10" s="53">
        <v>20125820972</v>
      </c>
      <c r="K10" s="53">
        <v>85146428660</v>
      </c>
      <c r="L10" s="53">
        <v>8792207127</v>
      </c>
      <c r="M10" s="53">
        <v>103379471622</v>
      </c>
    </row>
    <row r="11" spans="1:13" x14ac:dyDescent="0.25">
      <c r="A11" s="72">
        <v>4</v>
      </c>
      <c r="B11" s="72">
        <v>1</v>
      </c>
      <c r="C11" s="72">
        <v>3</v>
      </c>
      <c r="D11" s="73" t="s">
        <v>82</v>
      </c>
      <c r="E11" s="53">
        <v>42436400420</v>
      </c>
      <c r="F11" s="53">
        <v>2671126989</v>
      </c>
      <c r="G11" s="53">
        <v>8049312935</v>
      </c>
      <c r="H11" s="53">
        <v>10332685572</v>
      </c>
      <c r="I11" s="53">
        <v>45946059477</v>
      </c>
      <c r="J11" s="53">
        <v>14580807745</v>
      </c>
      <c r="K11" s="53">
        <v>12657480190</v>
      </c>
      <c r="L11" s="53">
        <v>26250958935</v>
      </c>
      <c r="M11" s="53">
        <v>0</v>
      </c>
    </row>
    <row r="12" spans="1:13" x14ac:dyDescent="0.25">
      <c r="A12" s="72">
        <v>4</v>
      </c>
      <c r="B12" s="72">
        <v>1</v>
      </c>
      <c r="C12" s="72">
        <v>4</v>
      </c>
      <c r="D12" s="73" t="s">
        <v>83</v>
      </c>
      <c r="E12" s="53">
        <v>196033168336</v>
      </c>
      <c r="F12" s="53">
        <v>80126752998.240005</v>
      </c>
      <c r="G12" s="53">
        <v>71526222930</v>
      </c>
      <c r="H12" s="53">
        <v>236838260292</v>
      </c>
      <c r="I12" s="53">
        <v>526555957296</v>
      </c>
      <c r="J12" s="53">
        <v>132278023452</v>
      </c>
      <c r="K12" s="53">
        <v>201373589982</v>
      </c>
      <c r="L12" s="53">
        <v>0</v>
      </c>
      <c r="M12" s="53">
        <v>90888085416.25</v>
      </c>
    </row>
    <row r="13" spans="1:13" x14ac:dyDescent="0.25">
      <c r="A13" s="60">
        <v>4</v>
      </c>
      <c r="B13" s="60">
        <v>2</v>
      </c>
      <c r="C13" s="60"/>
      <c r="D13" s="71" t="s">
        <v>84</v>
      </c>
      <c r="E13" s="52">
        <f t="shared" ref="E13:M13" si="2">SUM(E14:E16)</f>
        <v>976787585900</v>
      </c>
      <c r="F13" s="52">
        <f t="shared" si="2"/>
        <v>1225309630154</v>
      </c>
      <c r="G13" s="52">
        <f t="shared" si="2"/>
        <v>1294374747080</v>
      </c>
      <c r="H13" s="52">
        <f t="shared" si="2"/>
        <v>1114480170958</v>
      </c>
      <c r="I13" s="52">
        <f t="shared" si="2"/>
        <v>1421247462959</v>
      </c>
      <c r="J13" s="52">
        <f t="shared" si="2"/>
        <v>578569089759</v>
      </c>
      <c r="K13" s="52">
        <f t="shared" si="2"/>
        <v>1057756756159</v>
      </c>
      <c r="L13" s="52">
        <f t="shared" si="2"/>
        <v>670172308659</v>
      </c>
      <c r="M13" s="52">
        <f t="shared" si="2"/>
        <v>707496059913</v>
      </c>
    </row>
    <row r="14" spans="1:13" x14ac:dyDescent="0.25">
      <c r="A14" s="72">
        <v>4</v>
      </c>
      <c r="B14" s="72">
        <v>2</v>
      </c>
      <c r="C14" s="72">
        <v>1</v>
      </c>
      <c r="D14" s="73" t="s">
        <v>85</v>
      </c>
      <c r="E14" s="53">
        <v>319017534900</v>
      </c>
      <c r="F14" s="53">
        <v>46384875154</v>
      </c>
      <c r="G14" s="53">
        <v>55541033080</v>
      </c>
      <c r="H14" s="53">
        <v>47272401958</v>
      </c>
      <c r="I14" s="53">
        <v>116925350959</v>
      </c>
      <c r="J14" s="53">
        <v>59127625759</v>
      </c>
      <c r="K14" s="53">
        <v>142669228159</v>
      </c>
      <c r="L14" s="53">
        <v>37335752659</v>
      </c>
      <c r="M14" s="53">
        <v>77917780913</v>
      </c>
    </row>
    <row r="15" spans="1:13" x14ac:dyDescent="0.25">
      <c r="A15" s="72">
        <v>4</v>
      </c>
      <c r="B15" s="72">
        <v>2</v>
      </c>
      <c r="C15" s="72">
        <v>2</v>
      </c>
      <c r="D15" s="73" t="s">
        <v>86</v>
      </c>
      <c r="E15" s="53">
        <v>640981003000</v>
      </c>
      <c r="F15" s="53">
        <v>1029228685000</v>
      </c>
      <c r="G15" s="53">
        <v>1107070138000</v>
      </c>
      <c r="H15" s="53">
        <v>970418459000</v>
      </c>
      <c r="I15" s="53">
        <v>1212934842000</v>
      </c>
      <c r="J15" s="53">
        <v>514376024000</v>
      </c>
      <c r="K15" s="53">
        <v>887033912000</v>
      </c>
      <c r="L15" s="53">
        <v>584907276000</v>
      </c>
      <c r="M15" s="53">
        <v>609519143000</v>
      </c>
    </row>
    <row r="16" spans="1:13" x14ac:dyDescent="0.25">
      <c r="A16" s="72">
        <v>4</v>
      </c>
      <c r="B16" s="72">
        <v>2</v>
      </c>
      <c r="C16" s="72">
        <v>3</v>
      </c>
      <c r="D16" s="73" t="s">
        <v>87</v>
      </c>
      <c r="E16" s="53">
        <v>16789048000</v>
      </c>
      <c r="F16" s="53">
        <v>149696070000</v>
      </c>
      <c r="G16" s="53">
        <v>131763576000</v>
      </c>
      <c r="H16" s="53">
        <v>96789310000</v>
      </c>
      <c r="I16" s="53">
        <v>91387270000</v>
      </c>
      <c r="J16" s="53">
        <v>5065440000</v>
      </c>
      <c r="K16" s="53">
        <v>28053616000</v>
      </c>
      <c r="L16" s="53">
        <v>47929280000</v>
      </c>
      <c r="M16" s="53">
        <v>20059136000</v>
      </c>
    </row>
    <row r="17" spans="1:13" x14ac:dyDescent="0.25">
      <c r="A17" s="60">
        <v>4</v>
      </c>
      <c r="B17" s="60">
        <v>3</v>
      </c>
      <c r="C17" s="60"/>
      <c r="D17" s="71" t="s">
        <v>88</v>
      </c>
      <c r="E17" s="52">
        <f t="shared" ref="E17:M17" si="3">SUM(E18:E23)</f>
        <v>1378695564246</v>
      </c>
      <c r="F17" s="52">
        <f t="shared" si="3"/>
        <v>710765540237</v>
      </c>
      <c r="G17" s="52">
        <f t="shared" si="3"/>
        <v>595568839136</v>
      </c>
      <c r="H17" s="52">
        <f t="shared" si="3"/>
        <v>610752123586</v>
      </c>
      <c r="I17" s="52">
        <f t="shared" si="3"/>
        <v>956591662777</v>
      </c>
      <c r="J17" s="52">
        <f t="shared" si="3"/>
        <v>251107135388</v>
      </c>
      <c r="K17" s="52">
        <f t="shared" si="3"/>
        <v>849922187180</v>
      </c>
      <c r="L17" s="52">
        <f t="shared" si="3"/>
        <v>324423685156</v>
      </c>
      <c r="M17" s="52">
        <f t="shared" si="3"/>
        <v>666522275970</v>
      </c>
    </row>
    <row r="18" spans="1:13" x14ac:dyDescent="0.25">
      <c r="A18" s="72">
        <v>4</v>
      </c>
      <c r="B18" s="72">
        <v>3</v>
      </c>
      <c r="C18" s="72">
        <v>1</v>
      </c>
      <c r="D18" s="73" t="s">
        <v>89</v>
      </c>
      <c r="E18" s="53">
        <v>5245680000</v>
      </c>
      <c r="F18" s="53">
        <v>5507360000</v>
      </c>
      <c r="G18" s="53">
        <v>0</v>
      </c>
      <c r="H18" s="53">
        <v>6642317000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x14ac:dyDescent="0.25">
      <c r="A19" s="72">
        <v>4</v>
      </c>
      <c r="B19" s="72">
        <v>3</v>
      </c>
      <c r="C19" s="72">
        <v>2</v>
      </c>
      <c r="D19" s="73" t="s">
        <v>90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x14ac:dyDescent="0.25">
      <c r="A20" s="63">
        <v>4</v>
      </c>
      <c r="B20" s="63">
        <v>3</v>
      </c>
      <c r="C20" s="63">
        <v>3</v>
      </c>
      <c r="D20" s="64" t="s">
        <v>91</v>
      </c>
      <c r="E20" s="54">
        <v>0</v>
      </c>
      <c r="F20" s="54">
        <v>96308670987</v>
      </c>
      <c r="G20" s="54">
        <v>93699478136</v>
      </c>
      <c r="H20" s="54">
        <v>146312609711</v>
      </c>
      <c r="I20" s="54">
        <v>460419744527</v>
      </c>
      <c r="J20" s="54">
        <v>127255779763</v>
      </c>
      <c r="K20" s="54">
        <v>471771900930</v>
      </c>
      <c r="L20" s="54">
        <v>109312920531</v>
      </c>
      <c r="M20" s="54">
        <v>415478176845</v>
      </c>
    </row>
    <row r="21" spans="1:13" x14ac:dyDescent="0.25">
      <c r="A21" s="72">
        <v>4</v>
      </c>
      <c r="B21" s="72">
        <v>3</v>
      </c>
      <c r="C21" s="72">
        <v>4</v>
      </c>
      <c r="D21" s="73" t="s">
        <v>92</v>
      </c>
      <c r="E21" s="53">
        <v>1372280428500</v>
      </c>
      <c r="F21" s="53">
        <v>343113705000</v>
      </c>
      <c r="G21" s="53">
        <v>415175821000</v>
      </c>
      <c r="H21" s="53">
        <v>360629013000</v>
      </c>
      <c r="I21" s="53">
        <v>304041731000</v>
      </c>
      <c r="J21" s="53">
        <v>83481627000</v>
      </c>
      <c r="K21" s="53">
        <v>240257189000</v>
      </c>
      <c r="L21" s="53">
        <v>139260370000</v>
      </c>
      <c r="M21" s="53">
        <v>128608038000</v>
      </c>
    </row>
    <row r="22" spans="1:13" x14ac:dyDescent="0.25">
      <c r="A22" s="65">
        <v>4</v>
      </c>
      <c r="B22" s="65">
        <v>3</v>
      </c>
      <c r="C22" s="65">
        <v>5</v>
      </c>
      <c r="D22" s="66" t="s">
        <v>93</v>
      </c>
      <c r="E22" s="55">
        <v>0</v>
      </c>
      <c r="F22" s="55">
        <v>169856276500</v>
      </c>
      <c r="G22" s="55">
        <v>0</v>
      </c>
      <c r="H22" s="55">
        <v>0</v>
      </c>
      <c r="I22" s="55">
        <v>117002139250</v>
      </c>
      <c r="J22" s="55">
        <v>0</v>
      </c>
      <c r="K22" s="55">
        <v>137893097250</v>
      </c>
      <c r="L22" s="55">
        <v>75850394625</v>
      </c>
      <c r="M22" s="55">
        <v>0</v>
      </c>
    </row>
    <row r="23" spans="1:13" x14ac:dyDescent="0.25">
      <c r="A23" s="72">
        <v>4</v>
      </c>
      <c r="B23" s="72">
        <v>3</v>
      </c>
      <c r="C23" s="72">
        <v>6</v>
      </c>
      <c r="D23" s="73" t="s">
        <v>94</v>
      </c>
      <c r="E23" s="53">
        <v>1169455746</v>
      </c>
      <c r="F23" s="53">
        <v>95979527750</v>
      </c>
      <c r="G23" s="53">
        <v>86693540000</v>
      </c>
      <c r="H23" s="53">
        <v>97168183875</v>
      </c>
      <c r="I23" s="53">
        <v>75128048000</v>
      </c>
      <c r="J23" s="53">
        <v>40369728625</v>
      </c>
      <c r="K23" s="53">
        <v>0</v>
      </c>
      <c r="L23" s="53">
        <v>0</v>
      </c>
      <c r="M23" s="53">
        <v>122436061125</v>
      </c>
    </row>
    <row r="24" spans="1:13" x14ac:dyDescent="0.25">
      <c r="A24" s="59">
        <v>5</v>
      </c>
      <c r="B24" s="59"/>
      <c r="C24" s="59"/>
      <c r="D24" s="70" t="s">
        <v>95</v>
      </c>
      <c r="E24" s="51">
        <f t="shared" ref="E24:M24" si="4">E25+E34</f>
        <v>8084140158994</v>
      </c>
      <c r="F24" s="51">
        <f t="shared" si="4"/>
        <v>2092695058671.8599</v>
      </c>
      <c r="G24" s="51">
        <f t="shared" si="4"/>
        <v>2037028432384.79</v>
      </c>
      <c r="H24" s="51">
        <f t="shared" si="4"/>
        <v>2342220890626</v>
      </c>
      <c r="I24" s="51">
        <f t="shared" si="4"/>
        <v>4179069902022</v>
      </c>
      <c r="J24" s="51">
        <f t="shared" si="4"/>
        <v>1464005370994</v>
      </c>
      <c r="K24" s="51">
        <f t="shared" si="4"/>
        <v>3101034565203</v>
      </c>
      <c r="L24" s="51">
        <f t="shared" si="4"/>
        <v>1061917792736</v>
      </c>
      <c r="M24" s="51">
        <f t="shared" si="4"/>
        <v>2621240244577.4902</v>
      </c>
    </row>
    <row r="25" spans="1:13" x14ac:dyDescent="0.25">
      <c r="A25" s="60">
        <v>5</v>
      </c>
      <c r="B25" s="60">
        <v>1</v>
      </c>
      <c r="C25" s="60"/>
      <c r="D25" s="71" t="s">
        <v>96</v>
      </c>
      <c r="E25" s="52">
        <f t="shared" ref="E25:M25" si="5">SUM(E26:E33)</f>
        <v>4759538498403</v>
      </c>
      <c r="F25" s="52">
        <f t="shared" si="5"/>
        <v>1195170609968</v>
      </c>
      <c r="G25" s="52">
        <f t="shared" si="5"/>
        <v>1351248367831</v>
      </c>
      <c r="H25" s="52">
        <f t="shared" si="5"/>
        <v>1339865897640</v>
      </c>
      <c r="I25" s="52">
        <f t="shared" si="5"/>
        <v>1488456778648</v>
      </c>
      <c r="J25" s="52">
        <f t="shared" si="5"/>
        <v>629061577989</v>
      </c>
      <c r="K25" s="52">
        <f t="shared" si="5"/>
        <v>1079451914609</v>
      </c>
      <c r="L25" s="52">
        <f t="shared" si="5"/>
        <v>508982112134</v>
      </c>
      <c r="M25" s="52">
        <f t="shared" si="5"/>
        <v>959373593523</v>
      </c>
    </row>
    <row r="26" spans="1:13" x14ac:dyDescent="0.25">
      <c r="A26" s="72">
        <v>5</v>
      </c>
      <c r="B26" s="72">
        <v>1</v>
      </c>
      <c r="C26" s="72">
        <v>1</v>
      </c>
      <c r="D26" s="73" t="s">
        <v>97</v>
      </c>
      <c r="E26" s="53">
        <v>545212694065</v>
      </c>
      <c r="F26" s="53">
        <v>985315286430</v>
      </c>
      <c r="G26" s="53">
        <v>1063864901279</v>
      </c>
      <c r="H26" s="53">
        <v>1005074076912</v>
      </c>
      <c r="I26" s="53">
        <v>1228564901444</v>
      </c>
      <c r="J26" s="53">
        <v>539424912605</v>
      </c>
      <c r="K26" s="53">
        <v>1028903934982</v>
      </c>
      <c r="L26" s="53">
        <v>494646047506</v>
      </c>
      <c r="M26" s="53">
        <v>856994996201</v>
      </c>
    </row>
    <row r="27" spans="1:13" x14ac:dyDescent="0.25">
      <c r="A27" s="72">
        <v>5</v>
      </c>
      <c r="B27" s="72">
        <v>1</v>
      </c>
      <c r="C27" s="72">
        <v>2</v>
      </c>
      <c r="D27" s="73" t="s">
        <v>98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x14ac:dyDescent="0.25">
      <c r="A28" s="72">
        <v>5</v>
      </c>
      <c r="B28" s="72">
        <v>1</v>
      </c>
      <c r="C28" s="72">
        <v>3</v>
      </c>
      <c r="D28" s="73" t="s">
        <v>99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x14ac:dyDescent="0.25">
      <c r="A29" s="72">
        <v>5</v>
      </c>
      <c r="B29" s="72">
        <v>1</v>
      </c>
      <c r="C29" s="72">
        <v>4</v>
      </c>
      <c r="D29" s="73" t="s">
        <v>100</v>
      </c>
      <c r="E29" s="53">
        <v>1500205771116</v>
      </c>
      <c r="F29" s="53">
        <v>24952844760</v>
      </c>
      <c r="G29" s="53">
        <v>60592429900</v>
      </c>
      <c r="H29" s="53">
        <v>90641728000</v>
      </c>
      <c r="I29" s="53">
        <v>75703744122</v>
      </c>
      <c r="J29" s="53">
        <v>71102490600</v>
      </c>
      <c r="K29" s="53">
        <v>23760500000</v>
      </c>
      <c r="L29" s="53">
        <v>12559561500</v>
      </c>
      <c r="M29" s="53">
        <v>101454613768</v>
      </c>
    </row>
    <row r="30" spans="1:13" x14ac:dyDescent="0.25">
      <c r="A30" s="72">
        <v>5</v>
      </c>
      <c r="B30" s="72">
        <v>1</v>
      </c>
      <c r="C30" s="72">
        <v>5</v>
      </c>
      <c r="D30" s="73" t="s">
        <v>101</v>
      </c>
      <c r="E30" s="53">
        <v>131217500000</v>
      </c>
      <c r="F30" s="53">
        <v>7229640350</v>
      </c>
      <c r="G30" s="53">
        <v>9864124225</v>
      </c>
      <c r="H30" s="53">
        <v>20444999600</v>
      </c>
      <c r="I30" s="53">
        <v>12574200000</v>
      </c>
      <c r="J30" s="53">
        <v>17665912000</v>
      </c>
      <c r="K30" s="53">
        <v>25876000000</v>
      </c>
      <c r="L30" s="53">
        <v>930000000</v>
      </c>
      <c r="M30" s="53">
        <v>0</v>
      </c>
    </row>
    <row r="31" spans="1:13" x14ac:dyDescent="0.25">
      <c r="A31" s="63">
        <v>5</v>
      </c>
      <c r="B31" s="63">
        <v>1</v>
      </c>
      <c r="C31" s="63">
        <v>6</v>
      </c>
      <c r="D31" s="64" t="s">
        <v>102</v>
      </c>
      <c r="E31" s="54">
        <v>1920559281430</v>
      </c>
      <c r="F31" s="54">
        <v>76856416866</v>
      </c>
      <c r="G31" s="54">
        <v>5884397541</v>
      </c>
      <c r="H31" s="54">
        <v>29289079493</v>
      </c>
      <c r="I31" s="54">
        <v>23486217305</v>
      </c>
      <c r="J31" s="54">
        <v>0</v>
      </c>
      <c r="K31" s="54">
        <v>0</v>
      </c>
      <c r="L31" s="54">
        <v>0</v>
      </c>
      <c r="M31" s="54">
        <v>0</v>
      </c>
    </row>
    <row r="32" spans="1:13" x14ac:dyDescent="0.25">
      <c r="A32" s="65">
        <v>5</v>
      </c>
      <c r="B32" s="65">
        <v>1</v>
      </c>
      <c r="C32" s="65">
        <v>7</v>
      </c>
      <c r="D32" s="66" t="s">
        <v>103</v>
      </c>
      <c r="E32" s="55">
        <v>657845799066</v>
      </c>
      <c r="F32" s="55">
        <v>96976645246</v>
      </c>
      <c r="G32" s="55">
        <v>211042514886</v>
      </c>
      <c r="H32" s="55">
        <v>193718431835</v>
      </c>
      <c r="I32" s="55">
        <v>144350135846</v>
      </c>
      <c r="J32" s="55">
        <v>842132623</v>
      </c>
      <c r="K32" s="55">
        <v>888218527</v>
      </c>
      <c r="L32" s="55">
        <v>846503128</v>
      </c>
      <c r="M32" s="55">
        <v>382068414</v>
      </c>
    </row>
    <row r="33" spans="1:13" x14ac:dyDescent="0.25">
      <c r="A33" s="72">
        <v>5</v>
      </c>
      <c r="B33" s="72">
        <v>1</v>
      </c>
      <c r="C33" s="72">
        <v>8</v>
      </c>
      <c r="D33" s="73" t="s">
        <v>104</v>
      </c>
      <c r="E33" s="53">
        <v>4497452726</v>
      </c>
      <c r="F33" s="53">
        <v>3839776316</v>
      </c>
      <c r="G33" s="53">
        <v>0</v>
      </c>
      <c r="H33" s="53">
        <v>697581800</v>
      </c>
      <c r="I33" s="53">
        <v>3777579931</v>
      </c>
      <c r="J33" s="53">
        <v>26130161</v>
      </c>
      <c r="K33" s="53">
        <v>23261100</v>
      </c>
      <c r="L33" s="53">
        <v>0</v>
      </c>
      <c r="M33" s="53">
        <v>541915140</v>
      </c>
    </row>
    <row r="34" spans="1:13" x14ac:dyDescent="0.25">
      <c r="A34" s="60">
        <v>5</v>
      </c>
      <c r="B34" s="60">
        <v>2</v>
      </c>
      <c r="C34" s="60"/>
      <c r="D34" s="71" t="s">
        <v>105</v>
      </c>
      <c r="E34" s="52">
        <f t="shared" ref="E34:M34" si="6">SUM(E35:E37)</f>
        <v>3324601660591</v>
      </c>
      <c r="F34" s="52">
        <f t="shared" si="6"/>
        <v>897524448703.85999</v>
      </c>
      <c r="G34" s="52">
        <f t="shared" si="6"/>
        <v>685780064553.79004</v>
      </c>
      <c r="H34" s="52">
        <f t="shared" si="6"/>
        <v>1002354992986</v>
      </c>
      <c r="I34" s="52">
        <f t="shared" si="6"/>
        <v>2690613123374</v>
      </c>
      <c r="J34" s="52">
        <f t="shared" si="6"/>
        <v>834943793005</v>
      </c>
      <c r="K34" s="52">
        <f t="shared" si="6"/>
        <v>2021582650594</v>
      </c>
      <c r="L34" s="52">
        <f t="shared" si="6"/>
        <v>552935680602</v>
      </c>
      <c r="M34" s="52">
        <f t="shared" si="6"/>
        <v>1661866651054.49</v>
      </c>
    </row>
    <row r="35" spans="1:13" x14ac:dyDescent="0.25">
      <c r="A35" s="72">
        <v>5</v>
      </c>
      <c r="B35" s="72">
        <v>2</v>
      </c>
      <c r="C35" s="72">
        <v>1</v>
      </c>
      <c r="D35" s="73" t="s">
        <v>97</v>
      </c>
      <c r="E35" s="53">
        <v>0</v>
      </c>
      <c r="F35" s="53">
        <v>0</v>
      </c>
      <c r="G35" s="53">
        <v>0</v>
      </c>
      <c r="H35" s="53">
        <v>0</v>
      </c>
      <c r="I35" s="53">
        <v>161988973373</v>
      </c>
      <c r="J35" s="53">
        <v>0</v>
      </c>
      <c r="K35" s="53">
        <v>230546333678</v>
      </c>
      <c r="L35" s="53">
        <v>68726032426</v>
      </c>
      <c r="M35" s="53">
        <v>0</v>
      </c>
    </row>
    <row r="36" spans="1:13" x14ac:dyDescent="0.25">
      <c r="A36" s="72">
        <v>5</v>
      </c>
      <c r="B36" s="72">
        <v>2</v>
      </c>
      <c r="C36" s="72">
        <v>2</v>
      </c>
      <c r="D36" s="73" t="s">
        <v>106</v>
      </c>
      <c r="E36" s="53">
        <v>1888631953747</v>
      </c>
      <c r="F36" s="53">
        <v>433310793410.85999</v>
      </c>
      <c r="G36" s="53">
        <v>367429671243.45001</v>
      </c>
      <c r="H36" s="53">
        <v>588093614953</v>
      </c>
      <c r="I36" s="53">
        <v>942713022732</v>
      </c>
      <c r="J36" s="53">
        <v>461916684980</v>
      </c>
      <c r="K36" s="53">
        <v>1185758030501</v>
      </c>
      <c r="L36" s="53">
        <v>300299260417</v>
      </c>
      <c r="M36" s="53">
        <v>678880851512.48999</v>
      </c>
    </row>
    <row r="37" spans="1:13" x14ac:dyDescent="0.25">
      <c r="A37" s="72">
        <v>5</v>
      </c>
      <c r="B37" s="72">
        <v>2</v>
      </c>
      <c r="C37" s="72">
        <v>3</v>
      </c>
      <c r="D37" s="73" t="s">
        <v>107</v>
      </c>
      <c r="E37" s="53">
        <v>1435969706844</v>
      </c>
      <c r="F37" s="53">
        <v>464213655293</v>
      </c>
      <c r="G37" s="53">
        <v>318350393310.34003</v>
      </c>
      <c r="H37" s="53">
        <v>414261378033</v>
      </c>
      <c r="I37" s="53">
        <v>1585911127269</v>
      </c>
      <c r="J37" s="53">
        <v>373027108025</v>
      </c>
      <c r="K37" s="53">
        <v>605278286415</v>
      </c>
      <c r="L37" s="53">
        <v>183910387759</v>
      </c>
      <c r="M37" s="53">
        <v>982985799542</v>
      </c>
    </row>
    <row r="38" spans="1:13" x14ac:dyDescent="0.25">
      <c r="A38" s="67"/>
      <c r="B38" s="67"/>
      <c r="C38" s="67"/>
      <c r="D38" s="68" t="s">
        <v>108</v>
      </c>
      <c r="E38" s="56">
        <f t="shared" ref="E38:M38" si="7">E7-E24</f>
        <v>-755919389567</v>
      </c>
      <c r="F38" s="56">
        <f t="shared" si="7"/>
        <v>144922144151.38037</v>
      </c>
      <c r="G38" s="56">
        <f t="shared" si="7"/>
        <v>16836426410.209961</v>
      </c>
      <c r="H38" s="56">
        <f t="shared" si="7"/>
        <v>-37383149117</v>
      </c>
      <c r="I38" s="56">
        <f t="shared" si="7"/>
        <v>49964400477</v>
      </c>
      <c r="J38" s="56">
        <f t="shared" si="7"/>
        <v>-54743571186</v>
      </c>
      <c r="K38" s="56">
        <f t="shared" si="7"/>
        <v>278588762044</v>
      </c>
      <c r="L38" s="56">
        <f t="shared" si="7"/>
        <v>43741007853</v>
      </c>
      <c r="M38" s="56">
        <f t="shared" si="7"/>
        <v>-18828019082.240234</v>
      </c>
    </row>
    <row r="39" spans="1:13" x14ac:dyDescent="0.25">
      <c r="A39" s="59">
        <v>6</v>
      </c>
      <c r="B39" s="59"/>
      <c r="C39" s="59"/>
      <c r="D39" s="70" t="s">
        <v>109</v>
      </c>
      <c r="E39" s="51">
        <f t="shared" ref="E39:M39" si="8">E40-E48</f>
        <v>1885994208155</v>
      </c>
      <c r="F39" s="51">
        <f t="shared" si="8"/>
        <v>118068817139.14999</v>
      </c>
      <c r="G39" s="51">
        <f t="shared" si="8"/>
        <v>271497431429.23999</v>
      </c>
      <c r="H39" s="51">
        <f t="shared" si="8"/>
        <v>483194486655</v>
      </c>
      <c r="I39" s="51">
        <f t="shared" si="8"/>
        <v>863379815152</v>
      </c>
      <c r="J39" s="51">
        <f t="shared" si="8"/>
        <v>366288478752</v>
      </c>
      <c r="K39" s="51">
        <f t="shared" si="8"/>
        <v>893379736255</v>
      </c>
      <c r="L39" s="51">
        <f t="shared" si="8"/>
        <v>138863185651</v>
      </c>
      <c r="M39" s="51">
        <f t="shared" si="8"/>
        <v>754524240702</v>
      </c>
    </row>
    <row r="40" spans="1:13" x14ac:dyDescent="0.25">
      <c r="A40" s="60">
        <v>6</v>
      </c>
      <c r="B40" s="60">
        <v>1</v>
      </c>
      <c r="C40" s="60"/>
      <c r="D40" s="71" t="s">
        <v>110</v>
      </c>
      <c r="E40" s="52">
        <f t="shared" ref="E40:M40" si="9">SUM(E41:E47)</f>
        <v>1907994208155</v>
      </c>
      <c r="F40" s="52">
        <f t="shared" si="9"/>
        <v>122803444530.14999</v>
      </c>
      <c r="G40" s="52">
        <f t="shared" si="9"/>
        <v>271497431429.23999</v>
      </c>
      <c r="H40" s="52">
        <f t="shared" si="9"/>
        <v>490142993655</v>
      </c>
      <c r="I40" s="52">
        <f t="shared" si="9"/>
        <v>878379815152</v>
      </c>
      <c r="J40" s="52">
        <f t="shared" si="9"/>
        <v>371788478752</v>
      </c>
      <c r="K40" s="52">
        <f t="shared" si="9"/>
        <v>893379736255</v>
      </c>
      <c r="L40" s="52">
        <f t="shared" si="9"/>
        <v>138863185651</v>
      </c>
      <c r="M40" s="52">
        <f t="shared" si="9"/>
        <v>754524240702</v>
      </c>
    </row>
    <row r="41" spans="1:13" x14ac:dyDescent="0.25">
      <c r="A41" s="72">
        <v>6</v>
      </c>
      <c r="B41" s="72">
        <v>1</v>
      </c>
      <c r="C41" s="72">
        <v>1</v>
      </c>
      <c r="D41" s="73" t="s">
        <v>111</v>
      </c>
      <c r="E41" s="53">
        <v>1907994208155</v>
      </c>
      <c r="F41" s="53">
        <v>122788744530.14999</v>
      </c>
      <c r="G41" s="53">
        <v>271497431429.23999</v>
      </c>
      <c r="H41" s="53">
        <v>483847508328</v>
      </c>
      <c r="I41" s="53">
        <v>878379815152</v>
      </c>
      <c r="J41" s="53">
        <v>351788478752</v>
      </c>
      <c r="K41" s="53">
        <v>893379736255</v>
      </c>
      <c r="L41" s="53">
        <v>138863185651</v>
      </c>
      <c r="M41" s="53">
        <v>754524240702</v>
      </c>
    </row>
    <row r="42" spans="1:13" x14ac:dyDescent="0.25">
      <c r="A42" s="72">
        <v>6</v>
      </c>
      <c r="B42" s="72">
        <v>1</v>
      </c>
      <c r="C42" s="72">
        <v>2</v>
      </c>
      <c r="D42" s="73" t="s">
        <v>112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20000000000</v>
      </c>
      <c r="K42" s="53">
        <v>0</v>
      </c>
      <c r="L42" s="53">
        <v>0</v>
      </c>
      <c r="M42" s="53">
        <v>0</v>
      </c>
    </row>
    <row r="43" spans="1:13" x14ac:dyDescent="0.25">
      <c r="A43" s="72">
        <v>6</v>
      </c>
      <c r="B43" s="72">
        <v>1</v>
      </c>
      <c r="C43" s="72">
        <v>3</v>
      </c>
      <c r="D43" s="73" t="s">
        <v>113</v>
      </c>
      <c r="E43" s="53">
        <v>0</v>
      </c>
      <c r="F43" s="53">
        <v>0</v>
      </c>
      <c r="G43" s="53">
        <v>0</v>
      </c>
      <c r="H43" s="53">
        <v>6295485327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5">
      <c r="A44" s="72">
        <v>6</v>
      </c>
      <c r="B44" s="72">
        <v>1</v>
      </c>
      <c r="C44" s="72">
        <v>4</v>
      </c>
      <c r="D44" s="73" t="s">
        <v>114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5">
      <c r="A45" s="72">
        <v>6</v>
      </c>
      <c r="B45" s="72">
        <v>1</v>
      </c>
      <c r="C45" s="72">
        <v>5</v>
      </c>
      <c r="D45" s="73" t="s">
        <v>115</v>
      </c>
      <c r="E45" s="53">
        <v>0</v>
      </c>
      <c r="F45" s="53">
        <v>14700000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x14ac:dyDescent="0.25">
      <c r="A46" s="72">
        <v>6</v>
      </c>
      <c r="B46" s="72">
        <v>1</v>
      </c>
      <c r="C46" s="72">
        <v>6</v>
      </c>
      <c r="D46" s="73" t="s">
        <v>116</v>
      </c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72">
        <v>6</v>
      </c>
      <c r="B47" s="72">
        <v>1</v>
      </c>
      <c r="C47" s="72">
        <v>7</v>
      </c>
      <c r="D47" s="73" t="s">
        <v>117</v>
      </c>
      <c r="E47" s="53"/>
      <c r="F47" s="53"/>
      <c r="G47" s="53"/>
      <c r="H47" s="53"/>
      <c r="I47" s="53"/>
      <c r="J47" s="53"/>
      <c r="K47" s="53"/>
      <c r="L47" s="53"/>
      <c r="M47" s="53"/>
    </row>
    <row r="48" spans="1:13" x14ac:dyDescent="0.25">
      <c r="A48" s="60">
        <v>6</v>
      </c>
      <c r="B48" s="60">
        <v>2</v>
      </c>
      <c r="C48" s="60"/>
      <c r="D48" s="71" t="s">
        <v>118</v>
      </c>
      <c r="E48" s="52">
        <f t="shared" ref="E48:M48" si="10">SUM(E49:E55)</f>
        <v>22000000000</v>
      </c>
      <c r="F48" s="52">
        <f t="shared" si="10"/>
        <v>4734627391</v>
      </c>
      <c r="G48" s="52">
        <f t="shared" si="10"/>
        <v>0</v>
      </c>
      <c r="H48" s="52">
        <f t="shared" si="10"/>
        <v>6948507000</v>
      </c>
      <c r="I48" s="52">
        <f t="shared" si="10"/>
        <v>15000000000</v>
      </c>
      <c r="J48" s="52">
        <f t="shared" si="10"/>
        <v>5500000000</v>
      </c>
      <c r="K48" s="52">
        <f t="shared" si="10"/>
        <v>0</v>
      </c>
      <c r="L48" s="52">
        <f t="shared" si="10"/>
        <v>0</v>
      </c>
      <c r="M48" s="52">
        <f t="shared" si="10"/>
        <v>0</v>
      </c>
    </row>
    <row r="49" spans="1:13" x14ac:dyDescent="0.25">
      <c r="A49" s="72">
        <v>6</v>
      </c>
      <c r="B49" s="72">
        <v>2</v>
      </c>
      <c r="C49" s="72">
        <v>1</v>
      </c>
      <c r="D49" s="73" t="s">
        <v>119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</row>
    <row r="50" spans="1:13" x14ac:dyDescent="0.25">
      <c r="A50" s="72">
        <v>6</v>
      </c>
      <c r="B50" s="72">
        <v>2</v>
      </c>
      <c r="C50" s="72">
        <v>2</v>
      </c>
      <c r="D50" s="73" t="s">
        <v>120</v>
      </c>
      <c r="E50" s="53">
        <v>22000000000</v>
      </c>
      <c r="F50" s="53">
        <v>4734627391</v>
      </c>
      <c r="G50" s="53">
        <v>0</v>
      </c>
      <c r="H50" s="53">
        <v>6948507000</v>
      </c>
      <c r="I50" s="53">
        <v>15000000000</v>
      </c>
      <c r="J50" s="53">
        <v>5500000000</v>
      </c>
      <c r="K50" s="53">
        <v>0</v>
      </c>
      <c r="L50" s="53">
        <v>0</v>
      </c>
      <c r="M50" s="53">
        <v>0</v>
      </c>
    </row>
    <row r="51" spans="1:13" x14ac:dyDescent="0.25">
      <c r="A51" s="72">
        <v>6</v>
      </c>
      <c r="B51" s="72">
        <v>2</v>
      </c>
      <c r="C51" s="72">
        <v>3</v>
      </c>
      <c r="D51" s="73" t="s">
        <v>121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</row>
    <row r="52" spans="1:13" x14ac:dyDescent="0.25">
      <c r="A52" s="72">
        <v>6</v>
      </c>
      <c r="B52" s="72">
        <v>2</v>
      </c>
      <c r="C52" s="72">
        <v>4</v>
      </c>
      <c r="D52" s="73" t="s">
        <v>122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</row>
    <row r="53" spans="1:13" x14ac:dyDescent="0.25">
      <c r="A53" s="72">
        <v>6</v>
      </c>
      <c r="B53" s="72">
        <v>2</v>
      </c>
      <c r="C53" s="72">
        <v>5</v>
      </c>
      <c r="D53" s="73" t="s">
        <v>123</v>
      </c>
      <c r="E53" s="53"/>
      <c r="F53" s="53"/>
      <c r="G53" s="53"/>
      <c r="H53" s="53"/>
      <c r="I53" s="53"/>
      <c r="J53" s="53"/>
      <c r="K53" s="53"/>
      <c r="L53" s="53"/>
      <c r="M53" s="53"/>
    </row>
    <row r="54" spans="1:13" x14ac:dyDescent="0.25">
      <c r="A54" s="72">
        <v>6</v>
      </c>
      <c r="B54" s="72">
        <v>2</v>
      </c>
      <c r="C54" s="72">
        <v>6</v>
      </c>
      <c r="D54" s="73" t="s">
        <v>124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</row>
    <row r="55" spans="1:13" x14ac:dyDescent="0.25">
      <c r="A55" s="72">
        <v>6</v>
      </c>
      <c r="B55" s="72">
        <v>2</v>
      </c>
      <c r="C55" s="72">
        <v>7</v>
      </c>
      <c r="D55" s="73" t="s">
        <v>125</v>
      </c>
      <c r="E55" s="53"/>
      <c r="F55" s="53"/>
      <c r="G55" s="53"/>
      <c r="H55" s="53"/>
      <c r="I55" s="53"/>
      <c r="J55" s="53"/>
      <c r="K55" s="53"/>
      <c r="L55" s="53"/>
      <c r="M55" s="53"/>
    </row>
    <row r="56" spans="1:13" x14ac:dyDescent="0.25">
      <c r="A56" s="67"/>
      <c r="B56" s="67"/>
      <c r="C56" s="67"/>
      <c r="D56" s="68" t="s">
        <v>126</v>
      </c>
      <c r="E56" s="56">
        <f t="shared" ref="E56:M56" si="11">E38+E39</f>
        <v>1130074818588</v>
      </c>
      <c r="F56" s="56">
        <f t="shared" si="11"/>
        <v>262990961290.53036</v>
      </c>
      <c r="G56" s="56">
        <f t="shared" si="11"/>
        <v>288333857839.44995</v>
      </c>
      <c r="H56" s="56">
        <f t="shared" si="11"/>
        <v>445811337538</v>
      </c>
      <c r="I56" s="56">
        <f t="shared" si="11"/>
        <v>913344215629</v>
      </c>
      <c r="J56" s="56">
        <f t="shared" si="11"/>
        <v>311544907566</v>
      </c>
      <c r="K56" s="56">
        <f t="shared" si="11"/>
        <v>1171968498299</v>
      </c>
      <c r="L56" s="56">
        <f t="shared" si="11"/>
        <v>182604193504</v>
      </c>
      <c r="M56" s="56">
        <f t="shared" si="11"/>
        <v>735696221619.75977</v>
      </c>
    </row>
  </sheetData>
  <mergeCells count="2">
    <mergeCell ref="A4:C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N2018</vt:lpstr>
      <vt:lpstr>N2017</vt:lpstr>
      <vt:lpstr>N2016</vt:lpstr>
      <vt:lpstr>N2015</vt:lpstr>
      <vt:lpstr>N2014</vt:lpstr>
      <vt:lpstr>R2018</vt:lpstr>
      <vt:lpstr>R2017</vt:lpstr>
      <vt:lpstr>R2016</vt:lpstr>
      <vt:lpstr>R2015</vt:lpstr>
      <vt:lpstr>R2014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</dc:creator>
  <cp:lastModifiedBy>DESI</cp:lastModifiedBy>
  <dcterms:created xsi:type="dcterms:W3CDTF">2020-05-08T03:38:01Z</dcterms:created>
  <dcterms:modified xsi:type="dcterms:W3CDTF">2020-05-29T03:18:41Z</dcterms:modified>
</cp:coreProperties>
</file>